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 BIEN" sheetId="9" r:id="rId1"/>
    <sheet name="FORTALECIMIENTO BIEN" sheetId="10" r:id="rId2"/>
  </sheets>
  <calcPr calcId="125725"/>
</workbook>
</file>

<file path=xl/calcChain.xml><?xml version="1.0" encoding="utf-8"?>
<calcChain xmlns="http://schemas.openxmlformats.org/spreadsheetml/2006/main">
  <c r="H84" i="10"/>
  <c r="I84"/>
  <c r="K84"/>
  <c r="L84"/>
  <c r="M84"/>
  <c r="P84"/>
  <c r="Q84"/>
  <c r="R84"/>
  <c r="J84"/>
  <c r="H15"/>
  <c r="I15"/>
  <c r="K15"/>
  <c r="L15"/>
  <c r="M15"/>
  <c r="P15"/>
  <c r="Q15"/>
  <c r="R15"/>
  <c r="J15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32"/>
  <c r="O84" s="1"/>
  <c r="O7"/>
  <c r="O8"/>
  <c r="O9"/>
  <c r="O10"/>
  <c r="O11"/>
  <c r="O12"/>
  <c r="O13"/>
  <c r="O14"/>
  <c r="O6"/>
  <c r="O15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47"/>
  <c r="S47" s="1"/>
  <c r="N48"/>
  <c r="S48" s="1"/>
  <c r="N49"/>
  <c r="S49" s="1"/>
  <c r="N50"/>
  <c r="S50" s="1"/>
  <c r="N51"/>
  <c r="S51" s="1"/>
  <c r="N52"/>
  <c r="S52" s="1"/>
  <c r="N53"/>
  <c r="S53" s="1"/>
  <c r="N54"/>
  <c r="S54" s="1"/>
  <c r="N55"/>
  <c r="S55" s="1"/>
  <c r="N56"/>
  <c r="S56" s="1"/>
  <c r="N57"/>
  <c r="S57" s="1"/>
  <c r="N58"/>
  <c r="S58" s="1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32"/>
  <c r="N84" s="1"/>
  <c r="N7"/>
  <c r="S7" s="1"/>
  <c r="N8"/>
  <c r="S8" s="1"/>
  <c r="N9"/>
  <c r="S9" s="1"/>
  <c r="N10"/>
  <c r="S10" s="1"/>
  <c r="N11"/>
  <c r="S11" s="1"/>
  <c r="N12"/>
  <c r="S12" s="1"/>
  <c r="N13"/>
  <c r="S13" s="1"/>
  <c r="N14"/>
  <c r="S14" s="1"/>
  <c r="N6"/>
  <c r="N15" s="1"/>
  <c r="H201" i="9"/>
  <c r="I201"/>
  <c r="K201"/>
  <c r="L201"/>
  <c r="M201"/>
  <c r="P201"/>
  <c r="Q201"/>
  <c r="R201"/>
  <c r="J201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148"/>
  <c r="O201" s="1"/>
  <c r="N149"/>
  <c r="S149" s="1"/>
  <c r="N150"/>
  <c r="S150" s="1"/>
  <c r="N151"/>
  <c r="S151" s="1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4"/>
  <c r="S174" s="1"/>
  <c r="N175"/>
  <c r="S175" s="1"/>
  <c r="N176"/>
  <c r="S176" s="1"/>
  <c r="N177"/>
  <c r="S177" s="1"/>
  <c r="N178"/>
  <c r="S178" s="1"/>
  <c r="N179"/>
  <c r="S179" s="1"/>
  <c r="N180"/>
  <c r="S180" s="1"/>
  <c r="N181"/>
  <c r="S181" s="1"/>
  <c r="N182"/>
  <c r="S182" s="1"/>
  <c r="N183"/>
  <c r="S183" s="1"/>
  <c r="N184"/>
  <c r="S184" s="1"/>
  <c r="N185"/>
  <c r="S185" s="1"/>
  <c r="N186"/>
  <c r="S186" s="1"/>
  <c r="N187"/>
  <c r="S187" s="1"/>
  <c r="N188"/>
  <c r="S188" s="1"/>
  <c r="N189"/>
  <c r="S189" s="1"/>
  <c r="N190"/>
  <c r="S190" s="1"/>
  <c r="N191"/>
  <c r="S191" s="1"/>
  <c r="N192"/>
  <c r="S192" s="1"/>
  <c r="N193"/>
  <c r="S193" s="1"/>
  <c r="N194"/>
  <c r="S194" s="1"/>
  <c r="N195"/>
  <c r="S195" s="1"/>
  <c r="N196"/>
  <c r="S196" s="1"/>
  <c r="N197"/>
  <c r="S197" s="1"/>
  <c r="N198"/>
  <c r="S198" s="1"/>
  <c r="N199"/>
  <c r="S199" s="1"/>
  <c r="N200"/>
  <c r="S200" s="1"/>
  <c r="N148"/>
  <c r="N201" s="1"/>
  <c r="H129"/>
  <c r="I129"/>
  <c r="K129"/>
  <c r="L129"/>
  <c r="M129"/>
  <c r="P129"/>
  <c r="Q129"/>
  <c r="R129"/>
  <c r="J129"/>
  <c r="O112"/>
  <c r="O129" s="1"/>
  <c r="O113"/>
  <c r="O114"/>
  <c r="O115"/>
  <c r="O116"/>
  <c r="O117"/>
  <c r="O118"/>
  <c r="O119"/>
  <c r="O120"/>
  <c r="O121"/>
  <c r="O122"/>
  <c r="O123"/>
  <c r="O124"/>
  <c r="O125"/>
  <c r="O126"/>
  <c r="O127"/>
  <c r="O128"/>
  <c r="O111"/>
  <c r="N112"/>
  <c r="S112" s="1"/>
  <c r="N113"/>
  <c r="S113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11"/>
  <c r="N129" s="1"/>
  <c r="H94"/>
  <c r="I94"/>
  <c r="I96" s="1"/>
  <c r="K94"/>
  <c r="L94"/>
  <c r="L96" s="1"/>
  <c r="M94"/>
  <c r="P94"/>
  <c r="P96" s="1"/>
  <c r="Q94"/>
  <c r="Q96" s="1"/>
  <c r="R94"/>
  <c r="R96" s="1"/>
  <c r="J94"/>
  <c r="H53"/>
  <c r="I53"/>
  <c r="K53"/>
  <c r="L53"/>
  <c r="M53"/>
  <c r="P53"/>
  <c r="Q53"/>
  <c r="R53"/>
  <c r="J53"/>
  <c r="H45"/>
  <c r="I45"/>
  <c r="K45"/>
  <c r="L45"/>
  <c r="M45"/>
  <c r="P45"/>
  <c r="Q45"/>
  <c r="R45"/>
  <c r="J45"/>
  <c r="R32"/>
  <c r="Q32"/>
  <c r="P32"/>
  <c r="M32"/>
  <c r="M96" s="1"/>
  <c r="L32"/>
  <c r="K32"/>
  <c r="K96" s="1"/>
  <c r="J32"/>
  <c r="I32"/>
  <c r="H32"/>
  <c r="H96" s="1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56"/>
  <c r="O94" s="1"/>
  <c r="O49"/>
  <c r="O50"/>
  <c r="O51"/>
  <c r="O52"/>
  <c r="O48"/>
  <c r="O53" s="1"/>
  <c r="O36"/>
  <c r="O37"/>
  <c r="O38"/>
  <c r="O39"/>
  <c r="O40"/>
  <c r="O41"/>
  <c r="O42"/>
  <c r="O43"/>
  <c r="O44"/>
  <c r="O35"/>
  <c r="O45" s="1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6"/>
  <c r="N57"/>
  <c r="S57" s="1"/>
  <c r="N58"/>
  <c r="S58" s="1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56"/>
  <c r="N94" s="1"/>
  <c r="N49"/>
  <c r="S49" s="1"/>
  <c r="N50"/>
  <c r="S50" s="1"/>
  <c r="N51"/>
  <c r="S51" s="1"/>
  <c r="N52"/>
  <c r="S52" s="1"/>
  <c r="N48"/>
  <c r="N53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5"/>
  <c r="N45" s="1"/>
  <c r="N7"/>
  <c r="S7" s="1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19"/>
  <c r="S19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29"/>
  <c r="N30"/>
  <c r="S30" s="1"/>
  <c r="N31"/>
  <c r="S31" s="1"/>
  <c r="N6"/>
  <c r="S6" s="1"/>
  <c r="S6" i="10" l="1"/>
  <c r="S15" s="1"/>
  <c r="S32"/>
  <c r="S84" s="1"/>
  <c r="S85" s="1"/>
  <c r="S201" i="9"/>
  <c r="O32"/>
  <c r="O96" s="1"/>
  <c r="S56"/>
  <c r="S94" s="1"/>
  <c r="J96"/>
  <c r="S111"/>
  <c r="S129" s="1"/>
  <c r="S148"/>
  <c r="N32"/>
  <c r="N96" s="1"/>
  <c r="N202" s="1"/>
  <c r="S35"/>
  <c r="S45" s="1"/>
  <c r="S48"/>
  <c r="S53" s="1"/>
  <c r="J202"/>
  <c r="S29"/>
  <c r="S32" s="1"/>
  <c r="S96" s="1"/>
  <c r="S202" l="1"/>
</calcChain>
</file>

<file path=xl/sharedStrings.xml><?xml version="1.0" encoding="utf-8"?>
<sst xmlns="http://schemas.openxmlformats.org/spreadsheetml/2006/main" count="1276" uniqueCount="450">
  <si>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</si>
  <si>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</si>
  <si>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</si>
  <si>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</si>
  <si>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</si>
  <si>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</si>
  <si>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</si>
  <si>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</si>
  <si>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</si>
  <si>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AGUINALDO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</si>
  <si>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</si>
  <si>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</si>
  <si>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</si>
  <si>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</si>
  <si>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</si>
  <si>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</si>
  <si>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</si>
  <si>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</si>
  <si>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</si>
  <si>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</si>
  <si>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</si>
  <si>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</si>
  <si>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</si>
  <si>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</si>
  <si>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</si>
  <si>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</si>
  <si>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</si>
  <si>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</si>
  <si>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</si>
  <si>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</si>
  <si>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</si>
  <si>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</si>
  <si>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</si>
  <si>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</si>
  <si>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</si>
  <si>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</si>
  <si>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</si>
  <si>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</si>
  <si>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</si>
  <si>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</si>
  <si>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</si>
  <si>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</si>
  <si>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</si>
  <si>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</si>
  <si>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</si>
  <si>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</si>
  <si>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</si>
  <si>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</si>
  <si>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</si>
  <si>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</si>
  <si>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</si>
  <si>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</si>
  <si>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</si>
  <si>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</si>
  <si>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</si>
  <si>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</si>
  <si>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</si>
  <si>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</si>
  <si>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</si>
  <si>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</si>
  <si>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</si>
  <si>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</si>
  <si>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</si>
  <si>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</si>
  <si>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</si>
  <si>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</si>
  <si>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</si>
  <si>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</si>
  <si>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</si>
  <si>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</si>
  <si>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</si>
  <si>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</si>
  <si>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</si>
  <si>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</si>
  <si>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</si>
  <si>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</si>
  <si>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</si>
  <si>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</si>
  <si>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</si>
  <si>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</si>
  <si>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</si>
  <si>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</si>
  <si>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</si>
  <si>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</si>
  <si>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</si>
  <si>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</si>
  <si>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</si>
  <si>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</si>
  <si>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</si>
  <si>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</si>
  <si>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</si>
  <si>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</si>
  <si>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</si>
  <si>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</si>
  <si>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</si>
  <si>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</si>
  <si>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</si>
  <si>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</si>
  <si>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</si>
  <si>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</si>
  <si>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</si>
  <si>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</si>
  <si>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</si>
  <si>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</si>
  <si>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</si>
  <si>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</si>
  <si>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</si>
  <si>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</si>
  <si>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</si>
  <si>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</si>
  <si>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</si>
  <si>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</si>
  <si>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</si>
  <si>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</si>
  <si>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</si>
  <si>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</si>
  <si>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</si>
  <si>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</si>
  <si>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</si>
  <si>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</si>
  <si>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</si>
  <si>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</si>
  <si>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</si>
  <si>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</si>
  <si>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</si>
  <si>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</si>
  <si>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</si>
  <si>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</si>
  <si>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</si>
  <si>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</si>
  <si>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</si>
  <si>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</si>
  <si>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</si>
  <si>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</si>
  <si>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</si>
  <si>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</si>
  <si>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</si>
  <si>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</si>
  <si>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</si>
  <si>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</si>
  <si>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</si>
  <si>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</si>
  <si>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</si>
  <si>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</si>
  <si>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</si>
  <si>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</si>
  <si>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</si>
  <si>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</si>
  <si>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</si>
  <si>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</si>
  <si>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</si>
  <si>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</si>
  <si>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</si>
  <si>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</si>
  <si>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</si>
  <si>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</si>
  <si>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</si>
  <si>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</si>
  <si>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</si>
  <si>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</si>
  <si>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</si>
  <si>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</si>
  <si>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</si>
  <si>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</si>
  <si>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</si>
  <si>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</si>
  <si>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</si>
  <si>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</si>
  <si>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</si>
  <si>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</si>
  <si>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</si>
  <si>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</si>
  <si>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</si>
  <si>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</si>
  <si>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</si>
  <si>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</si>
  <si>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</si>
  <si>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</si>
  <si>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</si>
  <si>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</si>
  <si>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</si>
  <si>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</si>
  <si>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</si>
  <si>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</si>
  <si>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</si>
  <si>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</si>
  <si>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</si>
  <si>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</si>
  <si>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</si>
  <si>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</si>
  <si>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</si>
  <si>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</si>
  <si>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</si>
  <si>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</si>
  <si>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</si>
  <si>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</si>
  <si>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</si>
  <si>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</si>
  <si>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</si>
  <si>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</si>
  <si>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</si>
  <si>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</si>
  <si>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</si>
  <si>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</si>
  <si>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</si>
  <si>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</si>
  <si>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</si>
  <si>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</si>
  <si>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</si>
  <si>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</si>
  <si>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</si>
  <si>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</si>
  <si>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</si>
  <si>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</si>
  <si>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</si>
  <si>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</si>
  <si>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</si>
  <si>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</si>
  <si>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</si>
  <si>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</si>
  <si>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</si>
  <si>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</si>
  <si>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</si>
  <si>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</si>
  <si>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</si>
  <si>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</si>
  <si>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</si>
  <si>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</si>
  <si>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</si>
  <si>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</si>
  <si>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</si>
  <si>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</si>
  <si>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</si>
  <si>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</si>
  <si>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</si>
  <si>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</si>
  <si>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</si>
  <si>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</si>
  <si>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</si>
  <si>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</si>
  <si>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</si>
  <si>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</si>
  <si>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</si>
  <si>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</si>
  <si>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</si>
  <si>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</si>
  <si>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</si>
  <si>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</si>
  <si>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</si>
  <si>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</si>
  <si>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</si>
  <si>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</si>
  <si>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</si>
  <si>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</si>
  <si>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</si>
  <si>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</si>
  <si>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</si>
  <si>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</si>
  <si>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</si>
  <si>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</si>
  <si>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</si>
  <si>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</si>
  <si>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</si>
  <si>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</si>
  <si>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</si>
  <si>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</si>
  <si>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</si>
  <si>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</si>
  <si>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</si>
  <si>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</si>
  <si>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</si>
  <si>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</si>
  <si>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</si>
  <si>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</si>
  <si>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</si>
  <si>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</si>
  <si>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</si>
  <si>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</si>
  <si>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</si>
  <si>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</si>
  <si>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</si>
  <si>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</si>
  <si>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</si>
  <si>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</si>
  <si>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</si>
  <si>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</si>
  <si>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</si>
  <si>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</si>
  <si>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</si>
  <si>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</si>
  <si>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</si>
  <si>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</si>
  <si>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</si>
  <si>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</si>
  <si>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</si>
  <si>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</si>
  <si>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</si>
  <si>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</si>
  <si>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</si>
  <si>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</si>
  <si>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</si>
  <si>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</si>
  <si>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</si>
  <si>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</si>
  <si>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</si>
  <si>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</si>
  <si>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</si>
  <si>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</si>
  <si>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</si>
  <si>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</si>
  <si>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</si>
  <si>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</si>
  <si>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</si>
  <si>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</si>
  <si>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</si>
  <si>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</si>
  <si>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</si>
  <si>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</si>
  <si>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</si>
  <si>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</si>
  <si>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</si>
  <si>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</si>
  <si>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</si>
  <si>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</si>
  <si>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</si>
  <si>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</si>
  <si>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</si>
  <si>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</si>
  <si>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</si>
  <si>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</si>
  <si>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</si>
  <si>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</si>
  <si>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</si>
  <si>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</si>
  <si>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</si>
  <si>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</si>
  <si>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</si>
  <si>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</si>
  <si>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</si>
  <si>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</si>
  <si>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</si>
  <si>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</si>
  <si>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</si>
  <si>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</si>
  <si>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</si>
  <si>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</si>
  <si>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</si>
  <si>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</si>
  <si>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</si>
  <si>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</si>
  <si>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</si>
  <si>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</si>
  <si>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</si>
  <si>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</si>
  <si>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</si>
  <si>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</si>
  <si>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</si>
  <si>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</si>
  <si>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</si>
  <si>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</si>
  <si>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</si>
  <si>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</si>
  <si>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</si>
  <si>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</si>
  <si>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</si>
  <si>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</si>
  <si>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</si>
  <si>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</si>
  <si>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</si>
  <si>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</si>
  <si>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</si>
  <si>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</si>
  <si>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</si>
  <si>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</si>
  <si>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</si>
  <si>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</si>
  <si>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</si>
  <si>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</si>
  <si>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</si>
  <si>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</si>
  <si>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</si>
  <si>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</si>
  <si>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</si>
  <si>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</si>
  <si>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</si>
  <si>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</si>
  <si>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</si>
  <si>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</si>
  <si>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</si>
  <si>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</si>
  <si>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</si>
  <si>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</si>
  <si>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</si>
  <si>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</si>
  <si>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</si>
  <si>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</si>
  <si>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</si>
  <si>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</si>
  <si>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</si>
  <si>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</si>
  <si>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</si>
  <si>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</si>
  <si>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</si>
  <si>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</si>
  <si>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</si>
  <si>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</si>
  <si>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</si>
  <si>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</si>
  <si>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</si>
  <si>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AUXILIAR DE ASEO PUBLICO D</t>
  </si>
  <si>
    <t>MANTENIMIENTO UNIDAD DEPORTIVA</t>
  </si>
  <si>
    <t>AGUA PORTABLE</t>
  </si>
  <si>
    <t>POLICIA SEGUNDO</t>
  </si>
  <si>
    <t>JEC-01-02018-21/01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</si>
  <si>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</si>
  <si>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</si>
  <si>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</si>
  <si>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</si>
  <si>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</si>
  <si>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</si>
  <si>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</si>
  <si>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</si>
  <si>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</si>
  <si>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</si>
  <si>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</si>
  <si>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</si>
  <si>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</si>
  <si>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RICARDO OCEGUEDA AROCHI</t>
  </si>
  <si>
    <t>GABRIEL DE JESUS DURAN RODRIGUEZ</t>
  </si>
  <si>
    <t>MA ARACELI HERNANDEZ TAVAREZ</t>
  </si>
  <si>
    <t>MARIA DEL ROSARIO GUTIERREZ GOMEZ</t>
  </si>
  <si>
    <t>INFORMATICA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</si>
  <si>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</si>
  <si>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</si>
  <si>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</si>
  <si>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</si>
  <si>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</si>
  <si>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EXENTO</t>
  </si>
  <si>
    <t>NOMINA CORRESPONDIENTE AL AGUINALDO 2019</t>
  </si>
  <si>
    <t xml:space="preserve">SUMA </t>
  </si>
  <si>
    <t>BRENDA MARQUEZ JIMENEZ</t>
  </si>
  <si>
    <t xml:space="preserve">MARIA DE JESUS VARGAS </t>
  </si>
  <si>
    <t>JOSE ACEVES GONZALEZ</t>
  </si>
  <si>
    <t>JOSE LUIS ATILANO DE LEON</t>
  </si>
  <si>
    <t xml:space="preserve">SUBSIDIO AL EMPLEO </t>
  </si>
  <si>
    <t>PRIMA  VACACIONAL</t>
  </si>
  <si>
    <t>TIEMPO EXTRA</t>
  </si>
  <si>
    <t>ISR DEL AGUINALDO</t>
  </si>
  <si>
    <t>SUBSIDIO AL EMPLEO</t>
  </si>
  <si>
    <t>PRIMA VACACIONAL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</si>
</sst>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 2 10" xfId="1"/>
    <cellStyle name="Normal" xfId="0" builtinId="0"/>
    <cellStyle name="Normal 2 4" xfId="2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8"/>
  <sheetViews>
    <sheetView topLeftCell="A193" zoomScale="80" zoomScaleNormal="80" workbookViewId="0">
      <selection activeCell="J208" sqref="J208"/>
    </sheetView>
  </sheetViews>
  <sheetFormatPr baseColWidth="10" defaultRowHeight="15.75"/>
  <cols>
    <col min="1" max="1" width="6.42578125" style="1" customWidth="1"/>
    <col min="2" max="2" width="45.85546875" style="1" customWidth="1"/>
    <col min="3" max="3" width="32.85546875" style="1" customWidth="1"/>
    <col min="4" max="4" width="28" style="1" customWidth="1"/>
    <col min="5" max="5" width="15.140625" style="6" customWidth="1"/>
    <col min="6" max="6" width="22.85546875" style="6" customWidth="1"/>
    <col min="7" max="7" width="6" style="6" customWidth="1"/>
    <col min="8" max="8" width="11.42578125" style="1" customWidth="1"/>
    <col min="9" max="9" width="11.42578125" style="1"/>
    <col min="10" max="10" width="14.42578125" style="1" customWidth="1"/>
    <col min="11" max="12" width="11.42578125" style="1"/>
    <col min="13" max="13" width="13.5703125" style="1" customWidth="1"/>
    <col min="14" max="14" width="13.7109375" style="1" customWidth="1"/>
    <col min="15" max="15" width="13.28515625" style="1" customWidth="1"/>
    <col min="16" max="18" width="11.42578125" style="1"/>
    <col min="19" max="19" width="14" style="1" customWidth="1"/>
    <col min="20" max="16384" width="11.42578125" style="1"/>
  </cols>
  <sheetData>
    <row r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7" t="s">
        <v>438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19" s="3" customFormat="1">
      <c r="A4" s="5" t="s">
        <v>1</v>
      </c>
      <c r="B4" s="5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444</v>
      </c>
      <c r="J4" s="3" t="s">
        <v>9</v>
      </c>
      <c r="K4" s="3" t="s">
        <v>445</v>
      </c>
      <c r="L4" s="3" t="s">
        <v>446</v>
      </c>
      <c r="M4" s="5" t="s">
        <v>447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</row>
    <row r="5" spans="1:19" s="3" customFormat="1">
      <c r="B5" s="3" t="s">
        <v>16</v>
      </c>
      <c r="E5" s="5"/>
      <c r="F5" s="5"/>
      <c r="G5" s="5"/>
    </row>
    <row r="6" spans="1:19">
      <c r="A6" s="1">
        <v>1</v>
      </c>
      <c r="B6" s="1" t="s">
        <v>229</v>
      </c>
      <c r="C6" s="1" t="s">
        <v>17</v>
      </c>
      <c r="D6" s="1" t="s">
        <v>18</v>
      </c>
      <c r="E6" s="6" t="s">
        <v>19</v>
      </c>
      <c r="F6" s="6" t="s">
        <v>248</v>
      </c>
      <c r="G6" s="6" t="s">
        <v>20</v>
      </c>
      <c r="J6" s="2">
        <v>85476.973684210534</v>
      </c>
      <c r="M6" s="2">
        <v>26877.757452631588</v>
      </c>
      <c r="N6" s="2">
        <f>H6+I6+J6+K6+L6+M6</f>
        <v>112354.73113684212</v>
      </c>
      <c r="O6" s="2">
        <f>M6</f>
        <v>26877.757452631588</v>
      </c>
      <c r="S6" s="2">
        <f>N6-O6-P6-Q6-R6</f>
        <v>85476.973684210534</v>
      </c>
    </row>
    <row r="7" spans="1:19">
      <c r="A7" s="1">
        <v>2</v>
      </c>
      <c r="B7" s="1" t="s">
        <v>417</v>
      </c>
      <c r="C7" s="1" t="s">
        <v>418</v>
      </c>
      <c r="D7" s="1" t="s">
        <v>18</v>
      </c>
      <c r="E7" s="6" t="s">
        <v>19</v>
      </c>
      <c r="F7" s="6" t="s">
        <v>419</v>
      </c>
      <c r="G7" s="6" t="s">
        <v>20</v>
      </c>
      <c r="J7" s="2">
        <v>16293.421052631578</v>
      </c>
      <c r="M7" s="2">
        <v>2864.1041368421047</v>
      </c>
      <c r="N7" s="2">
        <f t="shared" ref="N7:N31" si="0">H7+I7+J7+K7+L7+M7</f>
        <v>19157.525189473683</v>
      </c>
      <c r="O7" s="2">
        <f t="shared" ref="O7:O31" si="1">M7</f>
        <v>2864.1041368421047</v>
      </c>
      <c r="S7" s="2">
        <f t="shared" ref="S7:S31" si="2">N7-O7-P7-Q7-R7</f>
        <v>16293.421052631578</v>
      </c>
    </row>
    <row r="8" spans="1:19">
      <c r="A8" s="1">
        <v>3</v>
      </c>
      <c r="B8" s="1" t="s">
        <v>233</v>
      </c>
      <c r="C8" s="1" t="s">
        <v>230</v>
      </c>
      <c r="D8" s="1" t="s">
        <v>232</v>
      </c>
      <c r="E8" s="6" t="s">
        <v>19</v>
      </c>
      <c r="F8" s="6" t="s">
        <v>315</v>
      </c>
      <c r="G8" s="6" t="s">
        <v>20</v>
      </c>
      <c r="J8" s="2">
        <v>48355.26315789474</v>
      </c>
      <c r="M8" s="2">
        <v>13224.036674526316</v>
      </c>
      <c r="N8" s="2">
        <f t="shared" si="0"/>
        <v>61579.299832421057</v>
      </c>
      <c r="O8" s="2">
        <f t="shared" si="1"/>
        <v>13224.036674526316</v>
      </c>
      <c r="S8" s="2">
        <f t="shared" si="2"/>
        <v>48355.26315789474</v>
      </c>
    </row>
    <row r="9" spans="1:19">
      <c r="A9" s="1">
        <v>4</v>
      </c>
      <c r="B9" s="1" t="s">
        <v>42</v>
      </c>
      <c r="C9" s="1" t="s">
        <v>231</v>
      </c>
      <c r="D9" s="1" t="s">
        <v>26</v>
      </c>
      <c r="E9" s="6" t="s">
        <v>24</v>
      </c>
      <c r="F9" s="6" t="s">
        <v>249</v>
      </c>
      <c r="G9" s="6" t="s">
        <v>20</v>
      </c>
      <c r="J9" s="2">
        <v>36184.210526315794</v>
      </c>
      <c r="M9" s="2">
        <v>8998.5384778947409</v>
      </c>
      <c r="N9" s="2">
        <f t="shared" si="0"/>
        <v>45182.749004210535</v>
      </c>
      <c r="O9" s="2">
        <f t="shared" si="1"/>
        <v>8998.5384778947409</v>
      </c>
      <c r="S9" s="2">
        <f t="shared" si="2"/>
        <v>36184.210526315794</v>
      </c>
    </row>
    <row r="10" spans="1:19">
      <c r="A10" s="1">
        <v>5</v>
      </c>
      <c r="B10" s="1" t="s">
        <v>234</v>
      </c>
      <c r="C10" s="1" t="s">
        <v>27</v>
      </c>
      <c r="D10" s="1" t="s">
        <v>28</v>
      </c>
      <c r="E10" s="6" t="s">
        <v>19</v>
      </c>
      <c r="F10" s="6" t="s">
        <v>315</v>
      </c>
      <c r="G10" s="6" t="s">
        <v>20</v>
      </c>
      <c r="J10" s="2">
        <v>39704.93421052632</v>
      </c>
      <c r="M10" s="2">
        <v>10239.703423157898</v>
      </c>
      <c r="N10" s="2">
        <f t="shared" si="0"/>
        <v>49944.637633684222</v>
      </c>
      <c r="O10" s="2">
        <f t="shared" si="1"/>
        <v>10239.703423157898</v>
      </c>
      <c r="S10" s="2">
        <f t="shared" si="2"/>
        <v>39704.93421052632</v>
      </c>
    </row>
    <row r="11" spans="1:19">
      <c r="A11" s="1">
        <v>6</v>
      </c>
      <c r="B11" s="1" t="s">
        <v>235</v>
      </c>
      <c r="C11" s="1" t="s">
        <v>27</v>
      </c>
      <c r="D11" s="1" t="s">
        <v>28</v>
      </c>
      <c r="E11" s="6" t="s">
        <v>19</v>
      </c>
      <c r="F11" s="6" t="s">
        <v>250</v>
      </c>
      <c r="G11" s="6" t="s">
        <v>20</v>
      </c>
      <c r="J11" s="2">
        <v>39704.93421052632</v>
      </c>
      <c r="M11" s="2">
        <v>10239.700000000001</v>
      </c>
      <c r="N11" s="2">
        <f t="shared" si="0"/>
        <v>49944.634210526317</v>
      </c>
      <c r="O11" s="2">
        <f t="shared" si="1"/>
        <v>10239.700000000001</v>
      </c>
      <c r="S11" s="2">
        <f t="shared" si="2"/>
        <v>39704.93421052632</v>
      </c>
    </row>
    <row r="12" spans="1:19">
      <c r="A12" s="1">
        <v>7</v>
      </c>
      <c r="B12" s="1" t="s">
        <v>236</v>
      </c>
      <c r="C12" s="1" t="s">
        <v>27</v>
      </c>
      <c r="D12" s="1" t="s">
        <v>28</v>
      </c>
      <c r="E12" s="6" t="s">
        <v>19</v>
      </c>
      <c r="F12" s="6" t="s">
        <v>251</v>
      </c>
      <c r="G12" s="6" t="s">
        <v>20</v>
      </c>
      <c r="J12" s="2">
        <v>39704.93421052632</v>
      </c>
      <c r="M12" s="2">
        <v>10239.700000000001</v>
      </c>
      <c r="N12" s="2">
        <f t="shared" si="0"/>
        <v>49944.634210526317</v>
      </c>
      <c r="O12" s="2">
        <f t="shared" si="1"/>
        <v>10239.700000000001</v>
      </c>
      <c r="S12" s="2">
        <f t="shared" si="2"/>
        <v>39704.93421052632</v>
      </c>
    </row>
    <row r="13" spans="1:19">
      <c r="A13" s="1">
        <v>8</v>
      </c>
      <c r="B13" s="1" t="s">
        <v>214</v>
      </c>
      <c r="C13" s="1" t="s">
        <v>27</v>
      </c>
      <c r="D13" s="1" t="s">
        <v>28</v>
      </c>
      <c r="E13" s="6" t="s">
        <v>19</v>
      </c>
      <c r="F13" s="6" t="s">
        <v>252</v>
      </c>
      <c r="G13" s="6" t="s">
        <v>20</v>
      </c>
      <c r="J13" s="2">
        <v>39704.93421052632</v>
      </c>
      <c r="M13" s="2">
        <v>10239.700000000001</v>
      </c>
      <c r="N13" s="2">
        <f t="shared" si="0"/>
        <v>49944.634210526317</v>
      </c>
      <c r="O13" s="2">
        <f t="shared" si="1"/>
        <v>10239.700000000001</v>
      </c>
      <c r="S13" s="2">
        <f t="shared" si="2"/>
        <v>39704.93421052632</v>
      </c>
    </row>
    <row r="14" spans="1:19">
      <c r="A14" s="1">
        <v>9</v>
      </c>
      <c r="B14" s="1" t="s">
        <v>215</v>
      </c>
      <c r="C14" s="1" t="s">
        <v>27</v>
      </c>
      <c r="D14" s="1" t="s">
        <v>28</v>
      </c>
      <c r="E14" s="6" t="s">
        <v>19</v>
      </c>
      <c r="F14" s="6" t="s">
        <v>253</v>
      </c>
      <c r="G14" s="6" t="s">
        <v>20</v>
      </c>
      <c r="J14" s="2">
        <v>39704.93421052632</v>
      </c>
      <c r="M14" s="2">
        <v>10239.700000000001</v>
      </c>
      <c r="N14" s="2">
        <f t="shared" si="0"/>
        <v>49944.634210526317</v>
      </c>
      <c r="O14" s="2">
        <f t="shared" si="1"/>
        <v>10239.700000000001</v>
      </c>
      <c r="S14" s="2">
        <f t="shared" si="2"/>
        <v>39704.93421052632</v>
      </c>
    </row>
    <row r="15" spans="1:19">
      <c r="A15" s="1">
        <v>10</v>
      </c>
      <c r="B15" s="1" t="s">
        <v>237</v>
      </c>
      <c r="C15" s="1" t="s">
        <v>27</v>
      </c>
      <c r="D15" s="1" t="s">
        <v>28</v>
      </c>
      <c r="E15" s="6" t="s">
        <v>19</v>
      </c>
      <c r="F15" s="6" t="s">
        <v>254</v>
      </c>
      <c r="G15" s="6" t="s">
        <v>20</v>
      </c>
      <c r="J15" s="2">
        <v>39704.93421052632</v>
      </c>
      <c r="M15" s="2">
        <v>10239.700000000001</v>
      </c>
      <c r="N15" s="2">
        <f t="shared" si="0"/>
        <v>49944.634210526317</v>
      </c>
      <c r="O15" s="2">
        <f t="shared" si="1"/>
        <v>10239.700000000001</v>
      </c>
      <c r="S15" s="2">
        <f t="shared" si="2"/>
        <v>39704.93421052632</v>
      </c>
    </row>
    <row r="16" spans="1:19">
      <c r="A16" s="1">
        <v>11</v>
      </c>
      <c r="B16" s="1" t="s">
        <v>333</v>
      </c>
      <c r="C16" s="1" t="s">
        <v>27</v>
      </c>
      <c r="D16" s="1" t="s">
        <v>28</v>
      </c>
      <c r="E16" s="6" t="s">
        <v>19</v>
      </c>
      <c r="F16" s="6" t="s">
        <v>255</v>
      </c>
      <c r="G16" s="6" t="s">
        <v>20</v>
      </c>
      <c r="J16" s="2">
        <v>39704.93421052632</v>
      </c>
      <c r="M16" s="2">
        <v>10239.700000000001</v>
      </c>
      <c r="N16" s="2">
        <f t="shared" si="0"/>
        <v>49944.634210526317</v>
      </c>
      <c r="O16" s="2">
        <f t="shared" si="1"/>
        <v>10239.700000000001</v>
      </c>
      <c r="S16" s="2">
        <f t="shared" si="2"/>
        <v>39704.93421052632</v>
      </c>
    </row>
    <row r="17" spans="1:19">
      <c r="A17" s="1">
        <v>12</v>
      </c>
      <c r="B17" s="1" t="s">
        <v>238</v>
      </c>
      <c r="C17" s="1" t="s">
        <v>27</v>
      </c>
      <c r="D17" s="1" t="s">
        <v>28</v>
      </c>
      <c r="E17" s="6" t="s">
        <v>19</v>
      </c>
      <c r="F17" s="6" t="s">
        <v>257</v>
      </c>
      <c r="G17" s="6" t="s">
        <v>20</v>
      </c>
      <c r="J17" s="2">
        <v>39704.93421052632</v>
      </c>
      <c r="M17" s="2">
        <v>10239.700000000001</v>
      </c>
      <c r="N17" s="2">
        <f t="shared" si="0"/>
        <v>49944.634210526317</v>
      </c>
      <c r="O17" s="2">
        <f t="shared" si="1"/>
        <v>10239.700000000001</v>
      </c>
      <c r="S17" s="2">
        <f t="shared" si="2"/>
        <v>39704.93421052632</v>
      </c>
    </row>
    <row r="18" spans="1:19">
      <c r="A18" s="1">
        <v>13</v>
      </c>
      <c r="B18" s="1" t="s">
        <v>239</v>
      </c>
      <c r="C18" s="1" t="s">
        <v>27</v>
      </c>
      <c r="D18" s="1" t="s">
        <v>28</v>
      </c>
      <c r="E18" s="6" t="s">
        <v>19</v>
      </c>
      <c r="F18" s="6" t="s">
        <v>256</v>
      </c>
      <c r="G18" s="6" t="s">
        <v>20</v>
      </c>
      <c r="J18" s="2">
        <v>39704.93421052632</v>
      </c>
      <c r="M18" s="2">
        <v>10239.700000000001</v>
      </c>
      <c r="N18" s="2">
        <f t="shared" si="0"/>
        <v>49944.634210526317</v>
      </c>
      <c r="O18" s="2">
        <f t="shared" si="1"/>
        <v>10239.700000000001</v>
      </c>
      <c r="S18" s="2">
        <f t="shared" si="2"/>
        <v>39704.93421052632</v>
      </c>
    </row>
    <row r="19" spans="1:19">
      <c r="A19" s="1">
        <v>14</v>
      </c>
      <c r="B19" s="1" t="s">
        <v>403</v>
      </c>
      <c r="C19" s="1" t="s">
        <v>404</v>
      </c>
      <c r="D19" s="1" t="s">
        <v>29</v>
      </c>
      <c r="E19" s="6" t="s">
        <v>24</v>
      </c>
      <c r="F19" s="6" t="s">
        <v>405</v>
      </c>
      <c r="G19" s="6" t="s">
        <v>20</v>
      </c>
      <c r="J19" s="2">
        <v>16753.785147801009</v>
      </c>
      <c r="M19" s="2">
        <v>3616.4650094477292</v>
      </c>
      <c r="N19" s="2">
        <f t="shared" si="0"/>
        <v>20370.250157248738</v>
      </c>
      <c r="O19" s="2">
        <f t="shared" si="1"/>
        <v>3616.4650094477292</v>
      </c>
      <c r="S19" s="2">
        <f t="shared" si="2"/>
        <v>16753.785147801009</v>
      </c>
    </row>
    <row r="20" spans="1:19">
      <c r="A20" s="1">
        <v>15</v>
      </c>
      <c r="B20" s="1" t="s">
        <v>51</v>
      </c>
      <c r="C20" s="1" t="s">
        <v>326</v>
      </c>
      <c r="D20" s="1" t="s">
        <v>29</v>
      </c>
      <c r="E20" s="6" t="s">
        <v>24</v>
      </c>
      <c r="F20" s="6" t="s">
        <v>325</v>
      </c>
      <c r="G20" s="6" t="s">
        <v>40</v>
      </c>
      <c r="J20" s="2">
        <v>15115.13157894737</v>
      </c>
      <c r="M20" s="2">
        <v>2574.0224652631578</v>
      </c>
      <c r="N20" s="2">
        <f t="shared" si="0"/>
        <v>17689.154044210529</v>
      </c>
      <c r="O20" s="2">
        <f t="shared" si="1"/>
        <v>2574.0224652631578</v>
      </c>
      <c r="S20" s="2">
        <f t="shared" si="2"/>
        <v>15115.13157894737</v>
      </c>
    </row>
    <row r="21" spans="1:19">
      <c r="A21" s="1">
        <v>16</v>
      </c>
      <c r="B21" s="1" t="s">
        <v>197</v>
      </c>
      <c r="C21" s="1" t="s">
        <v>328</v>
      </c>
      <c r="D21" s="1" t="s">
        <v>32</v>
      </c>
      <c r="E21" s="6" t="s">
        <v>24</v>
      </c>
      <c r="F21" s="6" t="s">
        <v>365</v>
      </c>
      <c r="G21" s="6" t="s">
        <v>20</v>
      </c>
      <c r="J21" s="2">
        <v>16972.03947368421</v>
      </c>
      <c r="M21" s="2">
        <v>3037.1861162105261</v>
      </c>
      <c r="N21" s="2">
        <f t="shared" si="0"/>
        <v>20009.225589894737</v>
      </c>
      <c r="O21" s="2">
        <f t="shared" si="1"/>
        <v>3037.1861162105261</v>
      </c>
      <c r="S21" s="2">
        <f t="shared" si="2"/>
        <v>16972.03947368421</v>
      </c>
    </row>
    <row r="22" spans="1:19">
      <c r="A22" s="1">
        <v>17</v>
      </c>
      <c r="B22" s="1" t="s">
        <v>217</v>
      </c>
      <c r="C22" s="1" t="s">
        <v>327</v>
      </c>
      <c r="D22" s="1" t="s">
        <v>320</v>
      </c>
      <c r="E22" s="6" t="s">
        <v>24</v>
      </c>
      <c r="F22" s="6" t="s">
        <v>314</v>
      </c>
      <c r="G22" s="6" t="s">
        <v>40</v>
      </c>
      <c r="J22" s="2">
        <v>10937.5</v>
      </c>
      <c r="M22" s="2">
        <v>1444.2014319999996</v>
      </c>
      <c r="N22" s="2">
        <f t="shared" si="0"/>
        <v>12381.701432</v>
      </c>
      <c r="O22" s="2">
        <f t="shared" si="1"/>
        <v>1444.2014319999996</v>
      </c>
      <c r="S22" s="2">
        <f t="shared" si="2"/>
        <v>10937.5</v>
      </c>
    </row>
    <row r="23" spans="1:19">
      <c r="A23" s="1">
        <v>18</v>
      </c>
      <c r="B23" s="1" t="s">
        <v>36</v>
      </c>
      <c r="C23" s="1" t="s">
        <v>34</v>
      </c>
      <c r="D23" s="1" t="s">
        <v>35</v>
      </c>
      <c r="E23" s="6" t="s">
        <v>24</v>
      </c>
      <c r="F23" s="6" t="s">
        <v>259</v>
      </c>
      <c r="G23" s="6" t="s">
        <v>22</v>
      </c>
      <c r="J23" s="2">
        <v>7542.7631578947367</v>
      </c>
      <c r="M23" s="2">
        <v>579.74842526315797</v>
      </c>
      <c r="N23" s="2">
        <f t="shared" si="0"/>
        <v>8122.5115831578951</v>
      </c>
      <c r="O23" s="2">
        <f t="shared" si="1"/>
        <v>579.74842526315797</v>
      </c>
      <c r="S23" s="2">
        <f t="shared" si="2"/>
        <v>7542.7631578947367</v>
      </c>
    </row>
    <row r="24" spans="1:19">
      <c r="A24" s="1">
        <v>19</v>
      </c>
      <c r="B24" s="1" t="s">
        <v>245</v>
      </c>
      <c r="C24" s="1" t="s">
        <v>144</v>
      </c>
      <c r="D24" s="1" t="s">
        <v>38</v>
      </c>
      <c r="E24" s="6" t="s">
        <v>24</v>
      </c>
      <c r="F24" s="6" t="s">
        <v>260</v>
      </c>
      <c r="G24" s="6" t="s">
        <v>20</v>
      </c>
      <c r="J24" s="2">
        <v>16972.03947368421</v>
      </c>
      <c r="M24" s="2">
        <v>3037.1861162105261</v>
      </c>
      <c r="N24" s="2">
        <f t="shared" si="0"/>
        <v>20009.225589894737</v>
      </c>
      <c r="O24" s="2">
        <f t="shared" si="1"/>
        <v>3037.1861162105261</v>
      </c>
      <c r="S24" s="2">
        <f t="shared" si="2"/>
        <v>16972.03947368421</v>
      </c>
    </row>
    <row r="25" spans="1:19">
      <c r="A25" s="1">
        <v>20</v>
      </c>
      <c r="B25" s="1" t="s">
        <v>246</v>
      </c>
      <c r="C25" s="1" t="s">
        <v>329</v>
      </c>
      <c r="D25" s="1" t="s">
        <v>43</v>
      </c>
      <c r="E25" s="6" t="s">
        <v>24</v>
      </c>
      <c r="F25" s="6" t="s">
        <v>261</v>
      </c>
      <c r="G25" s="6" t="s">
        <v>20</v>
      </c>
      <c r="J25" s="2">
        <v>22808.881578947367</v>
      </c>
      <c r="M25" s="2">
        <v>4544.8376433684207</v>
      </c>
      <c r="N25" s="2">
        <f t="shared" si="0"/>
        <v>27353.719222315787</v>
      </c>
      <c r="O25" s="2">
        <f t="shared" si="1"/>
        <v>4544.8376433684207</v>
      </c>
      <c r="S25" s="2">
        <f t="shared" si="2"/>
        <v>22808.881578947367</v>
      </c>
    </row>
    <row r="26" spans="1:19">
      <c r="A26" s="1">
        <v>21</v>
      </c>
      <c r="B26" s="1" t="s">
        <v>218</v>
      </c>
      <c r="C26" s="1" t="s">
        <v>243</v>
      </c>
      <c r="D26" s="1" t="s">
        <v>219</v>
      </c>
      <c r="E26" s="6" t="s">
        <v>24</v>
      </c>
      <c r="F26" s="6" t="s">
        <v>317</v>
      </c>
      <c r="G26" s="6" t="s">
        <v>20</v>
      </c>
      <c r="J26" s="2">
        <v>16972.03947368421</v>
      </c>
      <c r="M26" s="2">
        <v>3037.1861162105261</v>
      </c>
      <c r="N26" s="2">
        <f t="shared" si="0"/>
        <v>20009.225589894737</v>
      </c>
      <c r="O26" s="2">
        <f t="shared" si="1"/>
        <v>3037.1861162105261</v>
      </c>
      <c r="S26" s="2">
        <f t="shared" si="2"/>
        <v>16972.03947368421</v>
      </c>
    </row>
    <row r="27" spans="1:19">
      <c r="A27" s="1">
        <v>22</v>
      </c>
      <c r="B27" s="1" t="s">
        <v>209</v>
      </c>
      <c r="C27" s="1" t="s">
        <v>328</v>
      </c>
      <c r="D27" s="1" t="s">
        <v>210</v>
      </c>
      <c r="E27" s="6" t="s">
        <v>24</v>
      </c>
      <c r="F27" s="6" t="s">
        <v>318</v>
      </c>
      <c r="G27" s="6" t="s">
        <v>20</v>
      </c>
      <c r="J27" s="2">
        <v>16972.03947368421</v>
      </c>
      <c r="M27" s="2">
        <v>3037.1861162105261</v>
      </c>
      <c r="N27" s="2">
        <f t="shared" si="0"/>
        <v>20009.225589894737</v>
      </c>
      <c r="O27" s="2">
        <f t="shared" si="1"/>
        <v>3037.1861162105261</v>
      </c>
      <c r="S27" s="2">
        <f t="shared" si="2"/>
        <v>16972.03947368421</v>
      </c>
    </row>
    <row r="28" spans="1:19">
      <c r="A28" s="1">
        <v>23</v>
      </c>
      <c r="B28" s="1" t="s">
        <v>377</v>
      </c>
      <c r="C28" s="1" t="s">
        <v>31</v>
      </c>
      <c r="D28" s="1" t="s">
        <v>378</v>
      </c>
      <c r="E28" s="6" t="s">
        <v>24</v>
      </c>
      <c r="F28" s="6" t="s">
        <v>343</v>
      </c>
      <c r="G28" s="6" t="s">
        <v>20</v>
      </c>
      <c r="J28" s="2">
        <v>8720.034246575342</v>
      </c>
      <c r="M28" s="2">
        <v>1080.3164513972599</v>
      </c>
      <c r="N28" s="2">
        <f t="shared" si="0"/>
        <v>9800.3506979726026</v>
      </c>
      <c r="O28" s="2">
        <f t="shared" si="1"/>
        <v>1080.3164513972599</v>
      </c>
      <c r="S28" s="2">
        <f t="shared" si="2"/>
        <v>8720.034246575342</v>
      </c>
    </row>
    <row r="29" spans="1:19">
      <c r="A29" s="1">
        <v>24</v>
      </c>
      <c r="B29" s="1" t="s">
        <v>381</v>
      </c>
      <c r="C29" s="1" t="s">
        <v>31</v>
      </c>
      <c r="D29" s="1" t="s">
        <v>382</v>
      </c>
      <c r="E29" s="6" t="s">
        <v>24</v>
      </c>
      <c r="F29" s="6" t="s">
        <v>383</v>
      </c>
      <c r="G29" s="6" t="s">
        <v>20</v>
      </c>
      <c r="J29" s="2">
        <v>10937.5</v>
      </c>
      <c r="M29" s="2">
        <v>1444.2014319999996</v>
      </c>
      <c r="N29" s="2">
        <f t="shared" si="0"/>
        <v>12381.701432</v>
      </c>
      <c r="O29" s="2">
        <f t="shared" si="1"/>
        <v>1444.2014319999996</v>
      </c>
      <c r="S29" s="2">
        <f t="shared" si="2"/>
        <v>10937.5</v>
      </c>
    </row>
    <row r="30" spans="1:19">
      <c r="A30" s="1">
        <v>25</v>
      </c>
      <c r="B30" s="1" t="s">
        <v>199</v>
      </c>
      <c r="C30" s="1" t="s">
        <v>31</v>
      </c>
      <c r="D30" s="1" t="s">
        <v>182</v>
      </c>
      <c r="E30" s="6" t="s">
        <v>24</v>
      </c>
      <c r="F30" s="6" t="s">
        <v>413</v>
      </c>
      <c r="G30" s="6" t="s">
        <v>20</v>
      </c>
      <c r="J30" s="2">
        <v>10163.322368421053</v>
      </c>
      <c r="M30" s="2">
        <v>1229.5077298947367</v>
      </c>
      <c r="N30" s="2">
        <f t="shared" si="0"/>
        <v>11392.83009831579</v>
      </c>
      <c r="O30" s="2">
        <f t="shared" si="1"/>
        <v>1229.5077298947367</v>
      </c>
      <c r="S30" s="2">
        <f t="shared" si="2"/>
        <v>10163.322368421053</v>
      </c>
    </row>
    <row r="31" spans="1:19">
      <c r="A31" s="1">
        <v>26</v>
      </c>
      <c r="B31" s="1" t="s">
        <v>397</v>
      </c>
      <c r="C31" s="1" t="s">
        <v>415</v>
      </c>
      <c r="D31" s="1" t="s">
        <v>398</v>
      </c>
      <c r="E31" s="6" t="s">
        <v>132</v>
      </c>
      <c r="F31" s="6" t="s">
        <v>414</v>
      </c>
      <c r="G31" s="6" t="s">
        <v>20</v>
      </c>
      <c r="J31" s="2">
        <v>8812.8348053352565</v>
      </c>
      <c r="M31" s="2">
        <v>1506.8187800634466</v>
      </c>
      <c r="N31" s="2">
        <f t="shared" si="0"/>
        <v>10319.653585398702</v>
      </c>
      <c r="O31" s="2">
        <f t="shared" si="1"/>
        <v>1506.8187800634466</v>
      </c>
      <c r="S31" s="2">
        <f t="shared" si="2"/>
        <v>8812.8348053352565</v>
      </c>
    </row>
    <row r="32" spans="1:19" s="3" customFormat="1">
      <c r="B32" s="3" t="s">
        <v>44</v>
      </c>
      <c r="E32" s="5"/>
      <c r="F32" s="5"/>
      <c r="G32" s="5"/>
      <c r="H32" s="4">
        <f t="shared" ref="H32:S32" si="3">SUM(H6:H31)</f>
        <v>0</v>
      </c>
      <c r="I32" s="4">
        <f t="shared" si="3"/>
        <v>0</v>
      </c>
      <c r="J32" s="4">
        <f t="shared" si="3"/>
        <v>723334.18709444813</v>
      </c>
      <c r="K32" s="4">
        <f t="shared" si="3"/>
        <v>0</v>
      </c>
      <c r="L32" s="4">
        <f t="shared" si="3"/>
        <v>0</v>
      </c>
      <c r="M32" s="4">
        <f t="shared" si="3"/>
        <v>174290.60399859271</v>
      </c>
      <c r="N32" s="4">
        <f t="shared" si="3"/>
        <v>897624.79109304119</v>
      </c>
      <c r="O32" s="4">
        <f t="shared" si="3"/>
        <v>174290.60399859271</v>
      </c>
      <c r="P32" s="4">
        <f t="shared" si="3"/>
        <v>0</v>
      </c>
      <c r="Q32" s="4">
        <f t="shared" si="3"/>
        <v>0</v>
      </c>
      <c r="R32" s="4">
        <f t="shared" si="3"/>
        <v>0</v>
      </c>
      <c r="S32" s="4">
        <f t="shared" si="3"/>
        <v>723334.18709444813</v>
      </c>
    </row>
    <row r="34" spans="1:19" s="3" customFormat="1">
      <c r="B34" s="3" t="s">
        <v>45</v>
      </c>
      <c r="E34" s="5"/>
      <c r="F34" s="5"/>
      <c r="G34" s="5"/>
    </row>
    <row r="35" spans="1:19">
      <c r="A35" s="1">
        <v>27</v>
      </c>
      <c r="B35" s="1" t="s">
        <v>46</v>
      </c>
      <c r="C35" s="1" t="s">
        <v>47</v>
      </c>
      <c r="D35" s="1" t="s">
        <v>48</v>
      </c>
      <c r="E35" s="6" t="s">
        <v>24</v>
      </c>
      <c r="F35" s="6" t="s">
        <v>262</v>
      </c>
      <c r="G35" s="6" t="s">
        <v>20</v>
      </c>
      <c r="J35" s="2">
        <v>48306.907894736847</v>
      </c>
      <c r="M35" s="2">
        <v>13206.06987031579</v>
      </c>
      <c r="N35" s="2">
        <f>H35+I35+J35+K35+L35+M35</f>
        <v>61512.977765052638</v>
      </c>
      <c r="O35" s="2">
        <f>M35</f>
        <v>13206.06987031579</v>
      </c>
      <c r="S35" s="2">
        <f>N35-O35-P35-Q35-R35</f>
        <v>48306.907894736847</v>
      </c>
    </row>
    <row r="36" spans="1:19">
      <c r="A36" s="1">
        <v>28</v>
      </c>
      <c r="B36" s="1" t="s">
        <v>49</v>
      </c>
      <c r="C36" s="1" t="s">
        <v>50</v>
      </c>
      <c r="D36" s="1" t="s">
        <v>45</v>
      </c>
      <c r="E36" s="6" t="s">
        <v>24</v>
      </c>
      <c r="F36" s="6" t="s">
        <v>263</v>
      </c>
      <c r="G36" s="6" t="s">
        <v>40</v>
      </c>
      <c r="J36" s="2">
        <v>13815.789473684212</v>
      </c>
      <c r="M36" s="2">
        <v>2242.4040635789479</v>
      </c>
      <c r="N36" s="2">
        <f t="shared" ref="N36:N44" si="4">H36+I36+J36+K36+L36+M36</f>
        <v>16058.19353726316</v>
      </c>
      <c r="O36" s="2">
        <f t="shared" ref="O36:O44" si="5">M36</f>
        <v>2242.4040635789479</v>
      </c>
      <c r="S36" s="2">
        <f t="shared" ref="S36:S44" si="6">N36-O36-P36-Q36-R36</f>
        <v>13815.789473684212</v>
      </c>
    </row>
    <row r="37" spans="1:19">
      <c r="A37" s="1">
        <v>29</v>
      </c>
      <c r="B37" s="1" t="s">
        <v>52</v>
      </c>
      <c r="C37" s="1" t="s">
        <v>53</v>
      </c>
      <c r="D37" s="1" t="s">
        <v>45</v>
      </c>
      <c r="E37" s="6" t="s">
        <v>24</v>
      </c>
      <c r="F37" s="6" t="s">
        <v>264</v>
      </c>
      <c r="G37" s="6" t="s">
        <v>40</v>
      </c>
      <c r="J37" s="2">
        <v>13815.789473684212</v>
      </c>
      <c r="M37" s="2">
        <v>2242.4</v>
      </c>
      <c r="N37" s="2">
        <f t="shared" si="4"/>
        <v>16058.189473684211</v>
      </c>
      <c r="O37" s="2">
        <f t="shared" si="5"/>
        <v>2242.4</v>
      </c>
      <c r="S37" s="2">
        <f t="shared" si="6"/>
        <v>13815.789473684212</v>
      </c>
    </row>
    <row r="38" spans="1:19">
      <c r="A38" s="1">
        <v>30</v>
      </c>
      <c r="B38" s="1" t="s">
        <v>356</v>
      </c>
      <c r="C38" s="1" t="s">
        <v>53</v>
      </c>
      <c r="D38" s="1" t="s">
        <v>45</v>
      </c>
      <c r="E38" s="6" t="s">
        <v>24</v>
      </c>
      <c r="F38" s="6" t="s">
        <v>357</v>
      </c>
      <c r="G38" s="6" t="s">
        <v>40</v>
      </c>
      <c r="J38" s="2">
        <v>13815.789473684212</v>
      </c>
      <c r="M38" s="2">
        <v>2242.4</v>
      </c>
      <c r="N38" s="2">
        <f t="shared" si="4"/>
        <v>16058.189473684211</v>
      </c>
      <c r="O38" s="2">
        <f t="shared" si="5"/>
        <v>2242.4</v>
      </c>
      <c r="S38" s="2">
        <f t="shared" si="6"/>
        <v>13815.789473684212</v>
      </c>
    </row>
    <row r="39" spans="1:19">
      <c r="A39" s="1">
        <v>31</v>
      </c>
      <c r="B39" s="1" t="s">
        <v>54</v>
      </c>
      <c r="C39" s="1" t="s">
        <v>53</v>
      </c>
      <c r="D39" s="1" t="s">
        <v>45</v>
      </c>
      <c r="E39" s="6" t="s">
        <v>24</v>
      </c>
      <c r="F39" s="6" t="s">
        <v>265</v>
      </c>
      <c r="G39" s="6" t="s">
        <v>40</v>
      </c>
      <c r="J39" s="2">
        <v>13815.789473684212</v>
      </c>
      <c r="M39" s="2">
        <v>2242.4</v>
      </c>
      <c r="N39" s="2">
        <f t="shared" si="4"/>
        <v>16058.189473684211</v>
      </c>
      <c r="O39" s="2">
        <f t="shared" si="5"/>
        <v>2242.4</v>
      </c>
      <c r="S39" s="2">
        <f t="shared" si="6"/>
        <v>13815.789473684212</v>
      </c>
    </row>
    <row r="40" spans="1:19">
      <c r="A40" s="1">
        <v>32</v>
      </c>
      <c r="B40" s="1" t="s">
        <v>55</v>
      </c>
      <c r="C40" s="1" t="s">
        <v>328</v>
      </c>
      <c r="D40" s="1" t="s">
        <v>56</v>
      </c>
      <c r="E40" s="6" t="s">
        <v>24</v>
      </c>
      <c r="F40" s="6" t="s">
        <v>266</v>
      </c>
      <c r="G40" s="6" t="s">
        <v>20</v>
      </c>
      <c r="J40" s="2">
        <v>16972.03947368421</v>
      </c>
      <c r="M40" s="2">
        <v>3037.1861162105261</v>
      </c>
      <c r="N40" s="2">
        <f t="shared" si="4"/>
        <v>20009.225589894737</v>
      </c>
      <c r="O40" s="2">
        <f t="shared" si="5"/>
        <v>3037.1861162105261</v>
      </c>
      <c r="S40" s="2">
        <f t="shared" si="6"/>
        <v>16972.03947368421</v>
      </c>
    </row>
    <row r="41" spans="1:19">
      <c r="A41" s="1">
        <v>33</v>
      </c>
      <c r="B41" s="1" t="s">
        <v>157</v>
      </c>
      <c r="C41" s="1" t="s">
        <v>21</v>
      </c>
      <c r="D41" s="1" t="s">
        <v>56</v>
      </c>
      <c r="E41" s="6" t="s">
        <v>24</v>
      </c>
      <c r="F41" s="6" t="s">
        <v>267</v>
      </c>
      <c r="G41" s="6" t="s">
        <v>22</v>
      </c>
      <c r="J41" s="2">
        <v>9429.2763157894733</v>
      </c>
      <c r="M41" s="2">
        <v>1025.943253052631</v>
      </c>
      <c r="N41" s="2">
        <f t="shared" si="4"/>
        <v>10455.219568842105</v>
      </c>
      <c r="O41" s="2">
        <f t="shared" si="5"/>
        <v>1025.943253052631</v>
      </c>
      <c r="S41" s="2">
        <f t="shared" si="6"/>
        <v>9429.2763157894733</v>
      </c>
    </row>
    <row r="42" spans="1:19">
      <c r="A42" s="1">
        <v>34</v>
      </c>
      <c r="B42" s="1" t="s">
        <v>240</v>
      </c>
      <c r="C42" s="1" t="s">
        <v>57</v>
      </c>
      <c r="D42" s="1" t="s">
        <v>241</v>
      </c>
      <c r="E42" s="6" t="s">
        <v>24</v>
      </c>
      <c r="F42" s="6" t="s">
        <v>268</v>
      </c>
      <c r="G42" s="6" t="s">
        <v>20</v>
      </c>
      <c r="J42" s="2">
        <v>24453.618421052633</v>
      </c>
      <c r="M42" s="2">
        <v>4953.2797486315794</v>
      </c>
      <c r="N42" s="2">
        <f t="shared" si="4"/>
        <v>29406.898169684213</v>
      </c>
      <c r="O42" s="2">
        <f t="shared" si="5"/>
        <v>4953.2797486315794</v>
      </c>
      <c r="S42" s="2">
        <f t="shared" si="6"/>
        <v>24453.618421052633</v>
      </c>
    </row>
    <row r="43" spans="1:19">
      <c r="A43" s="1">
        <v>35</v>
      </c>
      <c r="B43" s="1" t="s">
        <v>186</v>
      </c>
      <c r="C43" s="1" t="s">
        <v>21</v>
      </c>
      <c r="D43" s="1" t="s">
        <v>58</v>
      </c>
      <c r="E43" s="6" t="s">
        <v>24</v>
      </c>
      <c r="F43" s="6" t="s">
        <v>269</v>
      </c>
      <c r="G43" s="6" t="s">
        <v>22</v>
      </c>
      <c r="J43" s="2">
        <v>9429.2763157894733</v>
      </c>
      <c r="M43" s="2">
        <v>1025.943253052631</v>
      </c>
      <c r="N43" s="2">
        <f t="shared" si="4"/>
        <v>10455.219568842105</v>
      </c>
      <c r="O43" s="2">
        <f t="shared" si="5"/>
        <v>1025.943253052631</v>
      </c>
      <c r="S43" s="2">
        <f t="shared" si="6"/>
        <v>9429.2763157894733</v>
      </c>
    </row>
    <row r="44" spans="1:19">
      <c r="A44" s="1">
        <v>36</v>
      </c>
      <c r="B44" s="1" t="s">
        <v>165</v>
      </c>
      <c r="C44" s="1" t="s">
        <v>60</v>
      </c>
      <c r="D44" s="1" t="s">
        <v>59</v>
      </c>
      <c r="E44" s="6" t="s">
        <v>24</v>
      </c>
      <c r="F44" s="6" t="s">
        <v>321</v>
      </c>
      <c r="G44" s="6" t="s">
        <v>40</v>
      </c>
      <c r="J44" s="2">
        <v>12649.058219178083</v>
      </c>
      <c r="M44" s="2">
        <v>1926.2553082739723</v>
      </c>
      <c r="N44" s="2">
        <f t="shared" si="4"/>
        <v>14575.313527452055</v>
      </c>
      <c r="O44" s="2">
        <f t="shared" si="5"/>
        <v>1926.2553082739723</v>
      </c>
      <c r="S44" s="2">
        <f t="shared" si="6"/>
        <v>12649.058219178083</v>
      </c>
    </row>
    <row r="45" spans="1:19" s="3" customFormat="1">
      <c r="B45" s="3" t="s">
        <v>61</v>
      </c>
      <c r="E45" s="5"/>
      <c r="F45" s="5"/>
      <c r="G45" s="5"/>
      <c r="H45" s="4">
        <f t="shared" ref="H45:I45" si="7">SUM(H35:H44)</f>
        <v>0</v>
      </c>
      <c r="I45" s="4">
        <f t="shared" si="7"/>
        <v>0</v>
      </c>
      <c r="J45" s="4">
        <f>SUM(J35:J44)</f>
        <v>176503.33453496758</v>
      </c>
      <c r="K45" s="4">
        <f t="shared" ref="K45:S45" si="8">SUM(K35:K44)</f>
        <v>0</v>
      </c>
      <c r="L45" s="4">
        <f t="shared" si="8"/>
        <v>0</v>
      </c>
      <c r="M45" s="4">
        <f t="shared" si="8"/>
        <v>34144.28161311608</v>
      </c>
      <c r="N45" s="4">
        <f t="shared" si="8"/>
        <v>210647.61614808365</v>
      </c>
      <c r="O45" s="4">
        <f t="shared" si="8"/>
        <v>34144.28161311608</v>
      </c>
      <c r="P45" s="4">
        <f t="shared" si="8"/>
        <v>0</v>
      </c>
      <c r="Q45" s="4">
        <f t="shared" si="8"/>
        <v>0</v>
      </c>
      <c r="R45" s="4">
        <f t="shared" si="8"/>
        <v>0</v>
      </c>
      <c r="S45" s="4">
        <f t="shared" si="8"/>
        <v>176503.33453496758</v>
      </c>
    </row>
    <row r="47" spans="1:19" s="3" customFormat="1">
      <c r="B47" s="3" t="s">
        <v>62</v>
      </c>
      <c r="E47" s="5"/>
      <c r="F47" s="5"/>
      <c r="G47" s="5"/>
    </row>
    <row r="48" spans="1:19">
      <c r="A48" s="1">
        <v>37</v>
      </c>
      <c r="B48" s="1" t="s">
        <v>63</v>
      </c>
      <c r="C48" s="1" t="s">
        <v>329</v>
      </c>
      <c r="D48" s="1" t="s">
        <v>62</v>
      </c>
      <c r="E48" s="6" t="s">
        <v>24</v>
      </c>
      <c r="F48" s="6" t="s">
        <v>270</v>
      </c>
      <c r="G48" s="6" t="s">
        <v>20</v>
      </c>
      <c r="J48" s="2">
        <v>22808.881578947367</v>
      </c>
      <c r="M48" s="2">
        <v>4544.8376433684207</v>
      </c>
      <c r="N48" s="2">
        <f>H48+I48+J48+K48+L48+M48</f>
        <v>27353.719222315787</v>
      </c>
      <c r="O48" s="2">
        <f>M48</f>
        <v>4544.8376433684207</v>
      </c>
      <c r="S48" s="2">
        <f>N48-O48-P48-Q48-R48</f>
        <v>22808.881578947367</v>
      </c>
    </row>
    <row r="49" spans="1:19">
      <c r="A49" s="1">
        <v>38</v>
      </c>
      <c r="B49" s="1" t="s">
        <v>39</v>
      </c>
      <c r="C49" s="1" t="s">
        <v>21</v>
      </c>
      <c r="D49" s="1" t="s">
        <v>62</v>
      </c>
      <c r="E49" s="6" t="s">
        <v>24</v>
      </c>
      <c r="F49" s="6" t="s">
        <v>271</v>
      </c>
      <c r="G49" s="6" t="s">
        <v>40</v>
      </c>
      <c r="J49" s="2">
        <v>12718.75</v>
      </c>
      <c r="M49" s="2">
        <v>1938.1748319999997</v>
      </c>
      <c r="N49" s="2">
        <f t="shared" ref="N49:N52" si="9">H49+I49+J49+K49+L49+M49</f>
        <v>14656.924832000001</v>
      </c>
      <c r="O49" s="2">
        <f t="shared" ref="O49:O52" si="10">M49</f>
        <v>1938.1748319999997</v>
      </c>
      <c r="S49" s="2">
        <f t="shared" ref="S49:S52" si="11">N49-O49-P49-Q49-R49</f>
        <v>12718.75</v>
      </c>
    </row>
    <row r="50" spans="1:19">
      <c r="A50" s="1">
        <v>39</v>
      </c>
      <c r="B50" s="1" t="s">
        <v>152</v>
      </c>
      <c r="C50" s="1" t="s">
        <v>163</v>
      </c>
      <c r="D50" s="1" t="s">
        <v>62</v>
      </c>
      <c r="E50" s="6" t="s">
        <v>24</v>
      </c>
      <c r="F50" s="6" t="s">
        <v>272</v>
      </c>
      <c r="G50" s="6" t="s">
        <v>22</v>
      </c>
      <c r="J50" s="2">
        <v>9429.2763157894733</v>
      </c>
      <c r="M50" s="2">
        <v>1025.943253052631</v>
      </c>
      <c r="N50" s="2">
        <f t="shared" si="9"/>
        <v>10455.219568842105</v>
      </c>
      <c r="O50" s="2">
        <f t="shared" si="10"/>
        <v>1025.943253052631</v>
      </c>
      <c r="S50" s="2">
        <f t="shared" si="11"/>
        <v>9429.2763157894733</v>
      </c>
    </row>
    <row r="51" spans="1:19">
      <c r="A51" s="1">
        <v>40</v>
      </c>
      <c r="B51" s="1" t="s">
        <v>97</v>
      </c>
      <c r="C51" s="1" t="s">
        <v>163</v>
      </c>
      <c r="D51" s="1" t="s">
        <v>62</v>
      </c>
      <c r="E51" s="6" t="s">
        <v>24</v>
      </c>
      <c r="F51" s="6" t="s">
        <v>274</v>
      </c>
      <c r="G51" s="6" t="s">
        <v>22</v>
      </c>
      <c r="J51" s="2">
        <v>8556.9078947368416</v>
      </c>
      <c r="M51" s="2">
        <v>811.03183073684193</v>
      </c>
      <c r="N51" s="2">
        <f t="shared" si="9"/>
        <v>9367.9397254736832</v>
      </c>
      <c r="O51" s="2">
        <f t="shared" si="10"/>
        <v>811.03183073684193</v>
      </c>
      <c r="S51" s="2">
        <f t="shared" si="11"/>
        <v>8556.9078947368416</v>
      </c>
    </row>
    <row r="52" spans="1:19">
      <c r="A52" s="1">
        <v>41</v>
      </c>
      <c r="B52" s="1" t="s">
        <v>104</v>
      </c>
      <c r="C52" s="1" t="s">
        <v>358</v>
      </c>
      <c r="D52" s="1" t="s">
        <v>62</v>
      </c>
      <c r="E52" s="6" t="s">
        <v>24</v>
      </c>
      <c r="F52" s="6" t="s">
        <v>297</v>
      </c>
      <c r="G52" s="6" t="s">
        <v>22</v>
      </c>
      <c r="J52" s="2">
        <v>9052.6315789473683</v>
      </c>
      <c r="M52" s="2">
        <v>921.49273726315778</v>
      </c>
      <c r="N52" s="2">
        <f t="shared" si="9"/>
        <v>9974.1243162105256</v>
      </c>
      <c r="O52" s="2">
        <f t="shared" si="10"/>
        <v>921.49273726315778</v>
      </c>
      <c r="S52" s="2">
        <f t="shared" si="11"/>
        <v>9052.6315789473683</v>
      </c>
    </row>
    <row r="53" spans="1:19" s="3" customFormat="1">
      <c r="B53" s="3" t="s">
        <v>64</v>
      </c>
      <c r="E53" s="5"/>
      <c r="F53" s="5"/>
      <c r="G53" s="5"/>
      <c r="H53" s="4">
        <f t="shared" ref="H53:I53" si="12">SUM(H48:H52)</f>
        <v>0</v>
      </c>
      <c r="I53" s="4">
        <f t="shared" si="12"/>
        <v>0</v>
      </c>
      <c r="J53" s="4">
        <f>SUM(J48:J52)</f>
        <v>62566.447368421046</v>
      </c>
      <c r="K53" s="4">
        <f t="shared" ref="K53:S53" si="13">SUM(K48:K52)</f>
        <v>0</v>
      </c>
      <c r="L53" s="4">
        <f t="shared" si="13"/>
        <v>0</v>
      </c>
      <c r="M53" s="4">
        <f t="shared" si="13"/>
        <v>9241.4802964210503</v>
      </c>
      <c r="N53" s="4">
        <f t="shared" si="13"/>
        <v>71807.927664842107</v>
      </c>
      <c r="O53" s="4">
        <f t="shared" si="13"/>
        <v>9241.4802964210503</v>
      </c>
      <c r="P53" s="4">
        <f t="shared" si="13"/>
        <v>0</v>
      </c>
      <c r="Q53" s="4">
        <f t="shared" si="13"/>
        <v>0</v>
      </c>
      <c r="R53" s="4">
        <f t="shared" si="13"/>
        <v>0</v>
      </c>
      <c r="S53" s="4">
        <f t="shared" si="13"/>
        <v>62566.447368421046</v>
      </c>
    </row>
    <row r="55" spans="1:19" s="3" customFormat="1">
      <c r="B55" s="3" t="s">
        <v>65</v>
      </c>
      <c r="E55" s="5"/>
      <c r="F55" s="5"/>
      <c r="G55" s="5"/>
    </row>
    <row r="56" spans="1:19">
      <c r="A56" s="1">
        <v>42</v>
      </c>
      <c r="B56" s="1" t="s">
        <v>247</v>
      </c>
      <c r="C56" s="1" t="s">
        <v>31</v>
      </c>
      <c r="D56" s="1" t="s">
        <v>416</v>
      </c>
      <c r="E56" s="6" t="s">
        <v>24</v>
      </c>
      <c r="F56" s="6" t="s">
        <v>319</v>
      </c>
      <c r="G56" s="6" t="s">
        <v>20</v>
      </c>
      <c r="J56" s="2">
        <v>19736.84210526316</v>
      </c>
      <c r="M56" s="2">
        <v>3781.6036951578953</v>
      </c>
      <c r="N56" s="2">
        <f>H56+I56+J56+K56+L56+M56</f>
        <v>23518.445800421054</v>
      </c>
      <c r="O56" s="2">
        <f>M56</f>
        <v>3781.6036951578953</v>
      </c>
      <c r="S56" s="2">
        <f>N56-O56-P56-Q56-R56</f>
        <v>19736.84210526316</v>
      </c>
    </row>
    <row r="57" spans="1:19">
      <c r="A57" s="1">
        <v>43</v>
      </c>
      <c r="B57" s="1" t="s">
        <v>443</v>
      </c>
      <c r="C57" s="1" t="s">
        <v>68</v>
      </c>
      <c r="D57" s="1" t="s">
        <v>66</v>
      </c>
      <c r="E57" s="6" t="s">
        <v>24</v>
      </c>
      <c r="F57" s="6" t="s">
        <v>275</v>
      </c>
      <c r="G57" s="6" t="s">
        <v>22</v>
      </c>
      <c r="J57" s="2">
        <v>11323.58552631579</v>
      </c>
      <c r="M57" s="2">
        <v>1551.2700524210522</v>
      </c>
      <c r="N57" s="2">
        <f t="shared" ref="N57:N93" si="14">H57+I57+J57+K57+L57+M57</f>
        <v>12874.855578736842</v>
      </c>
      <c r="O57" s="2">
        <f t="shared" ref="O57:O93" si="15">M57</f>
        <v>1551.2700524210522</v>
      </c>
      <c r="S57" s="2">
        <f t="shared" ref="S57:S93" si="16">N57-O57-P57-Q57-R57</f>
        <v>11323.58552631579</v>
      </c>
    </row>
    <row r="58" spans="1:19">
      <c r="A58" s="1">
        <v>44</v>
      </c>
      <c r="B58" s="1" t="s">
        <v>69</v>
      </c>
      <c r="C58" s="1" t="s">
        <v>176</v>
      </c>
      <c r="D58" s="1" t="s">
        <v>66</v>
      </c>
      <c r="E58" s="6" t="s">
        <v>24</v>
      </c>
      <c r="F58" s="6" t="s">
        <v>276</v>
      </c>
      <c r="G58" s="6" t="s">
        <v>22</v>
      </c>
      <c r="J58" s="2">
        <v>10336.973684210527</v>
      </c>
      <c r="M58" s="2">
        <v>1277.6644349473681</v>
      </c>
      <c r="N58" s="2">
        <f t="shared" si="14"/>
        <v>11614.638119157895</v>
      </c>
      <c r="O58" s="2">
        <f t="shared" si="15"/>
        <v>1277.6644349473681</v>
      </c>
      <c r="S58" s="2">
        <f t="shared" si="16"/>
        <v>10336.973684210527</v>
      </c>
    </row>
    <row r="59" spans="1:19">
      <c r="A59" s="1">
        <v>45</v>
      </c>
      <c r="B59" s="1" t="s">
        <v>75</v>
      </c>
      <c r="C59" s="1" t="s">
        <v>76</v>
      </c>
      <c r="D59" s="1" t="s">
        <v>66</v>
      </c>
      <c r="E59" s="6" t="s">
        <v>24</v>
      </c>
      <c r="F59" s="6" t="s">
        <v>277</v>
      </c>
      <c r="G59" s="6" t="s">
        <v>22</v>
      </c>
      <c r="J59" s="2">
        <v>10336.973684210527</v>
      </c>
      <c r="M59" s="2">
        <v>1277.6644349473681</v>
      </c>
      <c r="N59" s="2">
        <f t="shared" si="14"/>
        <v>11614.638119157895</v>
      </c>
      <c r="O59" s="2">
        <f t="shared" si="15"/>
        <v>1277.6644349473681</v>
      </c>
      <c r="S59" s="2">
        <f t="shared" si="16"/>
        <v>10336.973684210527</v>
      </c>
    </row>
    <row r="60" spans="1:19">
      <c r="A60" s="1">
        <v>46</v>
      </c>
      <c r="B60" s="1" t="s">
        <v>77</v>
      </c>
      <c r="C60" s="1" t="s">
        <v>76</v>
      </c>
      <c r="D60" s="1" t="s">
        <v>66</v>
      </c>
      <c r="E60" s="6" t="s">
        <v>24</v>
      </c>
      <c r="F60" s="6" t="s">
        <v>278</v>
      </c>
      <c r="G60" s="6" t="s">
        <v>22</v>
      </c>
      <c r="J60" s="2">
        <v>10336.973684210527</v>
      </c>
      <c r="M60" s="2">
        <v>1277.6644349473681</v>
      </c>
      <c r="N60" s="2">
        <f t="shared" si="14"/>
        <v>11614.638119157895</v>
      </c>
      <c r="O60" s="2">
        <f t="shared" si="15"/>
        <v>1277.6644349473681</v>
      </c>
      <c r="S60" s="2">
        <f t="shared" si="16"/>
        <v>10336.973684210527</v>
      </c>
    </row>
    <row r="61" spans="1:19">
      <c r="A61" s="1">
        <v>47</v>
      </c>
      <c r="B61" s="1" t="s">
        <v>70</v>
      </c>
      <c r="C61" s="1" t="s">
        <v>201</v>
      </c>
      <c r="D61" s="1" t="s">
        <v>66</v>
      </c>
      <c r="E61" s="6" t="s">
        <v>24</v>
      </c>
      <c r="F61" s="6" t="s">
        <v>279</v>
      </c>
      <c r="G61" s="6" t="s">
        <v>71</v>
      </c>
      <c r="J61" s="2">
        <v>8556.9078947368416</v>
      </c>
      <c r="M61" s="2">
        <v>811.03183073684193</v>
      </c>
      <c r="N61" s="2">
        <f t="shared" si="14"/>
        <v>9367.9397254736832</v>
      </c>
      <c r="O61" s="2">
        <f t="shared" si="15"/>
        <v>811.03183073684193</v>
      </c>
      <c r="S61" s="2">
        <f t="shared" si="16"/>
        <v>8556.9078947368416</v>
      </c>
    </row>
    <row r="62" spans="1:19">
      <c r="A62" s="1">
        <v>48</v>
      </c>
      <c r="B62" s="1" t="s">
        <v>73</v>
      </c>
      <c r="C62" s="1" t="s">
        <v>74</v>
      </c>
      <c r="D62" s="1" t="s">
        <v>66</v>
      </c>
      <c r="E62" s="6" t="s">
        <v>24</v>
      </c>
      <c r="F62" s="6" t="s">
        <v>280</v>
      </c>
      <c r="G62" s="6" t="s">
        <v>178</v>
      </c>
      <c r="J62" s="2">
        <v>8556.9078947368416</v>
      </c>
      <c r="M62" s="2">
        <v>811.03183073684193</v>
      </c>
      <c r="N62" s="2">
        <f t="shared" si="14"/>
        <v>9367.9397254736832</v>
      </c>
      <c r="O62" s="2">
        <f t="shared" si="15"/>
        <v>811.03183073684193</v>
      </c>
      <c r="S62" s="2">
        <f t="shared" si="16"/>
        <v>8556.9078947368416</v>
      </c>
    </row>
    <row r="63" spans="1:19">
      <c r="A63" s="1">
        <v>49</v>
      </c>
      <c r="B63" s="1" t="s">
        <v>67</v>
      </c>
      <c r="C63" s="1" t="s">
        <v>177</v>
      </c>
      <c r="D63" s="1" t="s">
        <v>66</v>
      </c>
      <c r="E63" s="6" t="s">
        <v>24</v>
      </c>
      <c r="F63" s="6" t="s">
        <v>281</v>
      </c>
      <c r="G63" s="6" t="s">
        <v>22</v>
      </c>
      <c r="J63" s="2">
        <v>10336.973684210527</v>
      </c>
      <c r="M63" s="2">
        <v>1277.6644349473681</v>
      </c>
      <c r="N63" s="2">
        <f t="shared" si="14"/>
        <v>11614.638119157895</v>
      </c>
      <c r="O63" s="2">
        <f t="shared" si="15"/>
        <v>1277.6644349473681</v>
      </c>
      <c r="S63" s="2">
        <f t="shared" si="16"/>
        <v>10336.973684210527</v>
      </c>
    </row>
    <row r="64" spans="1:19">
      <c r="A64" s="1">
        <v>50</v>
      </c>
      <c r="B64" s="1" t="s">
        <v>242</v>
      </c>
      <c r="C64" s="1" t="s">
        <v>328</v>
      </c>
      <c r="D64" s="1" t="s">
        <v>78</v>
      </c>
      <c r="E64" s="6" t="s">
        <v>24</v>
      </c>
      <c r="F64" s="6" t="s">
        <v>282</v>
      </c>
      <c r="G64" s="6" t="s">
        <v>20</v>
      </c>
      <c r="J64" s="2">
        <v>16972.03947368421</v>
      </c>
      <c r="M64" s="2">
        <v>3037.1861162105261</v>
      </c>
      <c r="N64" s="2">
        <f t="shared" si="14"/>
        <v>20009.225589894737</v>
      </c>
      <c r="O64" s="2">
        <f t="shared" si="15"/>
        <v>3037.1861162105261</v>
      </c>
      <c r="S64" s="2">
        <f t="shared" si="16"/>
        <v>16972.03947368421</v>
      </c>
    </row>
    <row r="65" spans="1:19">
      <c r="A65" s="1">
        <v>51</v>
      </c>
      <c r="B65" s="1" t="s">
        <v>244</v>
      </c>
      <c r="C65" s="1" t="s">
        <v>330</v>
      </c>
      <c r="D65" s="1" t="s">
        <v>216</v>
      </c>
      <c r="E65" s="6" t="s">
        <v>24</v>
      </c>
      <c r="F65" s="6" t="s">
        <v>283</v>
      </c>
      <c r="G65" s="6" t="s">
        <v>20</v>
      </c>
      <c r="J65" s="2">
        <v>14983.552631578948</v>
      </c>
      <c r="M65" s="2">
        <v>2541.6292021052632</v>
      </c>
      <c r="N65" s="2">
        <f t="shared" si="14"/>
        <v>17525.181833684212</v>
      </c>
      <c r="O65" s="2">
        <f t="shared" si="15"/>
        <v>2541.6292021052632</v>
      </c>
      <c r="S65" s="2">
        <f t="shared" si="16"/>
        <v>14983.552631578948</v>
      </c>
    </row>
    <row r="66" spans="1:19">
      <c r="A66" s="1">
        <v>52</v>
      </c>
      <c r="B66" s="1" t="s">
        <v>81</v>
      </c>
      <c r="C66" s="1" t="s">
        <v>79</v>
      </c>
      <c r="D66" s="1" t="s">
        <v>80</v>
      </c>
      <c r="E66" s="6" t="s">
        <v>24</v>
      </c>
      <c r="F66" s="6" t="s">
        <v>284</v>
      </c>
      <c r="G66" s="6" t="s">
        <v>40</v>
      </c>
      <c r="J66" s="2">
        <v>14335.000000000002</v>
      </c>
      <c r="M66" s="2">
        <v>2381.9628080000002</v>
      </c>
      <c r="N66" s="2">
        <f t="shared" si="14"/>
        <v>16716.962808000004</v>
      </c>
      <c r="O66" s="2">
        <f t="shared" si="15"/>
        <v>2381.9628080000002</v>
      </c>
      <c r="S66" s="2">
        <f t="shared" si="16"/>
        <v>14335.000000000004</v>
      </c>
    </row>
    <row r="67" spans="1:19">
      <c r="A67" s="1">
        <v>53</v>
      </c>
      <c r="B67" s="1" t="s">
        <v>158</v>
      </c>
      <c r="C67" s="1" t="s">
        <v>83</v>
      </c>
      <c r="D67" s="1" t="s">
        <v>80</v>
      </c>
      <c r="E67" s="6" t="s">
        <v>24</v>
      </c>
      <c r="F67" s="6" t="s">
        <v>285</v>
      </c>
      <c r="G67" s="6" t="s">
        <v>40</v>
      </c>
      <c r="J67" s="2">
        <v>11002.432408074983</v>
      </c>
      <c r="M67" s="2">
        <v>1472.0093943648162</v>
      </c>
      <c r="N67" s="2">
        <f t="shared" si="14"/>
        <v>12474.4418024398</v>
      </c>
      <c r="O67" s="2">
        <f t="shared" si="15"/>
        <v>1472.0093943648162</v>
      </c>
      <c r="S67" s="2">
        <f t="shared" si="16"/>
        <v>11002.432408074983</v>
      </c>
    </row>
    <row r="68" spans="1:19">
      <c r="A68" s="1">
        <v>54</v>
      </c>
      <c r="B68" s="1" t="s">
        <v>84</v>
      </c>
      <c r="C68" s="1" t="s">
        <v>85</v>
      </c>
      <c r="D68" s="1" t="s">
        <v>80</v>
      </c>
      <c r="E68" s="6" t="s">
        <v>24</v>
      </c>
      <c r="F68" s="6" t="s">
        <v>286</v>
      </c>
      <c r="G68" s="6" t="s">
        <v>22</v>
      </c>
      <c r="J68" s="2">
        <v>10532.434210526317</v>
      </c>
      <c r="M68" s="2">
        <v>1331.869235368421</v>
      </c>
      <c r="N68" s="2">
        <f t="shared" si="14"/>
        <v>11864.303445894737</v>
      </c>
      <c r="O68" s="2">
        <f t="shared" si="15"/>
        <v>1331.869235368421</v>
      </c>
      <c r="S68" s="2">
        <f t="shared" si="16"/>
        <v>10532.434210526317</v>
      </c>
    </row>
    <row r="69" spans="1:19">
      <c r="A69" s="1">
        <v>55</v>
      </c>
      <c r="B69" s="1" t="s">
        <v>188</v>
      </c>
      <c r="C69" s="1" t="s">
        <v>85</v>
      </c>
      <c r="D69" s="1" t="s">
        <v>80</v>
      </c>
      <c r="E69" s="6" t="s">
        <v>24</v>
      </c>
      <c r="F69" s="6" t="s">
        <v>287</v>
      </c>
      <c r="G69" s="6" t="s">
        <v>22</v>
      </c>
      <c r="J69" s="2">
        <v>10532.434210526317</v>
      </c>
      <c r="M69" s="2">
        <v>1331.869235368421</v>
      </c>
      <c r="N69" s="2">
        <f t="shared" si="14"/>
        <v>11864.303445894737</v>
      </c>
      <c r="O69" s="2">
        <f t="shared" si="15"/>
        <v>1331.869235368421</v>
      </c>
      <c r="S69" s="2">
        <f t="shared" si="16"/>
        <v>10532.434210526317</v>
      </c>
    </row>
    <row r="70" spans="1:19">
      <c r="A70" s="1">
        <v>56</v>
      </c>
      <c r="B70" s="1" t="s">
        <v>88</v>
      </c>
      <c r="C70" s="1" t="s">
        <v>85</v>
      </c>
      <c r="D70" s="1" t="s">
        <v>80</v>
      </c>
      <c r="E70" s="6" t="s">
        <v>24</v>
      </c>
      <c r="F70" s="6" t="s">
        <v>288</v>
      </c>
      <c r="G70" s="6" t="s">
        <v>22</v>
      </c>
      <c r="J70" s="2">
        <v>10532.434210526317</v>
      </c>
      <c r="M70" s="2">
        <v>1331.869235368421</v>
      </c>
      <c r="N70" s="2">
        <f t="shared" si="14"/>
        <v>11864.303445894737</v>
      </c>
      <c r="O70" s="2">
        <f t="shared" si="15"/>
        <v>1331.869235368421</v>
      </c>
      <c r="S70" s="2">
        <f t="shared" si="16"/>
        <v>10532.434210526317</v>
      </c>
    </row>
    <row r="71" spans="1:19">
      <c r="A71" s="1">
        <v>57</v>
      </c>
      <c r="B71" s="1" t="s">
        <v>207</v>
      </c>
      <c r="C71" s="1" t="s">
        <v>85</v>
      </c>
      <c r="D71" s="1" t="s">
        <v>80</v>
      </c>
      <c r="E71" s="6" t="s">
        <v>24</v>
      </c>
      <c r="F71" s="6" t="s">
        <v>289</v>
      </c>
      <c r="G71" s="6" t="s">
        <v>22</v>
      </c>
      <c r="J71" s="2">
        <v>10532.434210526317</v>
      </c>
      <c r="M71" s="2">
        <v>1331.869235368421</v>
      </c>
      <c r="N71" s="2">
        <f t="shared" si="14"/>
        <v>11864.303445894737</v>
      </c>
      <c r="O71" s="2">
        <f t="shared" si="15"/>
        <v>1331.869235368421</v>
      </c>
      <c r="S71" s="2">
        <f t="shared" si="16"/>
        <v>10532.434210526317</v>
      </c>
    </row>
    <row r="72" spans="1:19">
      <c r="A72" s="1">
        <v>58</v>
      </c>
      <c r="B72" s="1" t="s">
        <v>89</v>
      </c>
      <c r="C72" s="1" t="s">
        <v>87</v>
      </c>
      <c r="D72" s="1" t="s">
        <v>80</v>
      </c>
      <c r="E72" s="6" t="s">
        <v>24</v>
      </c>
      <c r="F72" s="6" t="s">
        <v>290</v>
      </c>
      <c r="G72" s="6" t="s">
        <v>22</v>
      </c>
      <c r="J72" s="2">
        <v>10611.348684210527</v>
      </c>
      <c r="M72" s="2">
        <v>1353.7536709473684</v>
      </c>
      <c r="N72" s="2">
        <f t="shared" si="14"/>
        <v>11965.102355157895</v>
      </c>
      <c r="O72" s="2">
        <f t="shared" si="15"/>
        <v>1353.7536709473684</v>
      </c>
      <c r="S72" s="2">
        <f t="shared" si="16"/>
        <v>10611.348684210527</v>
      </c>
    </row>
    <row r="73" spans="1:19">
      <c r="A73" s="1">
        <v>59</v>
      </c>
      <c r="B73" s="1" t="s">
        <v>86</v>
      </c>
      <c r="C73" s="1" t="s">
        <v>87</v>
      </c>
      <c r="D73" s="1" t="s">
        <v>80</v>
      </c>
      <c r="E73" s="6" t="s">
        <v>24</v>
      </c>
      <c r="F73" s="6" t="s">
        <v>291</v>
      </c>
      <c r="G73" s="6" t="s">
        <v>22</v>
      </c>
      <c r="J73" s="2">
        <v>10611.348684210527</v>
      </c>
      <c r="M73" s="2">
        <v>1353.7536709473684</v>
      </c>
      <c r="N73" s="2">
        <f t="shared" si="14"/>
        <v>11965.102355157895</v>
      </c>
      <c r="O73" s="2">
        <f t="shared" si="15"/>
        <v>1353.7536709473684</v>
      </c>
      <c r="S73" s="2">
        <f t="shared" si="16"/>
        <v>10611.348684210527</v>
      </c>
    </row>
    <row r="74" spans="1:19">
      <c r="A74" s="1">
        <v>60</v>
      </c>
      <c r="B74" s="1" t="s">
        <v>90</v>
      </c>
      <c r="C74" s="1" t="s">
        <v>87</v>
      </c>
      <c r="D74" s="1" t="s">
        <v>80</v>
      </c>
      <c r="E74" s="6" t="s">
        <v>24</v>
      </c>
      <c r="F74" s="6" t="s">
        <v>292</v>
      </c>
      <c r="G74" s="6" t="s">
        <v>22</v>
      </c>
      <c r="J74" s="2">
        <v>10611.348684210527</v>
      </c>
      <c r="M74" s="2">
        <v>1353.7536709473684</v>
      </c>
      <c r="N74" s="2">
        <f t="shared" si="14"/>
        <v>11965.102355157895</v>
      </c>
      <c r="O74" s="2">
        <f t="shared" si="15"/>
        <v>1353.7536709473684</v>
      </c>
      <c r="S74" s="2">
        <f t="shared" si="16"/>
        <v>10611.348684210527</v>
      </c>
    </row>
    <row r="75" spans="1:19">
      <c r="A75" s="1">
        <v>61</v>
      </c>
      <c r="B75" s="1" t="s">
        <v>91</v>
      </c>
      <c r="C75" s="1" t="s">
        <v>37</v>
      </c>
      <c r="D75" s="1" t="s">
        <v>92</v>
      </c>
      <c r="E75" s="6" t="s">
        <v>24</v>
      </c>
      <c r="F75" s="6" t="s">
        <v>293</v>
      </c>
      <c r="G75" s="6" t="s">
        <v>20</v>
      </c>
      <c r="J75" s="2">
        <v>22808.881578947367</v>
      </c>
      <c r="M75" s="2">
        <v>4544.8376433684207</v>
      </c>
      <c r="N75" s="2">
        <f t="shared" si="14"/>
        <v>27353.719222315787</v>
      </c>
      <c r="O75" s="2">
        <f t="shared" si="15"/>
        <v>4544.8376433684207</v>
      </c>
      <c r="S75" s="2">
        <f t="shared" si="16"/>
        <v>22808.881578947367</v>
      </c>
    </row>
    <row r="76" spans="1:19">
      <c r="A76" s="1">
        <v>62</v>
      </c>
      <c r="B76" s="1" t="s">
        <v>93</v>
      </c>
      <c r="C76" s="1" t="s">
        <v>153</v>
      </c>
      <c r="D76" s="1" t="s">
        <v>92</v>
      </c>
      <c r="E76" s="6" t="s">
        <v>24</v>
      </c>
      <c r="F76" s="6" t="s">
        <v>294</v>
      </c>
      <c r="G76" s="6" t="s">
        <v>40</v>
      </c>
      <c r="J76" s="2">
        <v>11691.578947368422</v>
      </c>
      <c r="M76" s="2">
        <v>1653.321399157895</v>
      </c>
      <c r="N76" s="2">
        <f t="shared" si="14"/>
        <v>13344.900346526316</v>
      </c>
      <c r="O76" s="2">
        <f t="shared" si="15"/>
        <v>1653.321399157895</v>
      </c>
      <c r="S76" s="2">
        <f t="shared" si="16"/>
        <v>11691.57894736842</v>
      </c>
    </row>
    <row r="77" spans="1:19">
      <c r="A77" s="1">
        <v>63</v>
      </c>
      <c r="B77" s="1" t="s">
        <v>102</v>
      </c>
      <c r="C77" s="1" t="s">
        <v>154</v>
      </c>
      <c r="D77" s="1" t="s">
        <v>92</v>
      </c>
      <c r="E77" s="6" t="s">
        <v>24</v>
      </c>
      <c r="F77" s="6" t="s">
        <v>295</v>
      </c>
      <c r="G77" s="6" t="s">
        <v>22</v>
      </c>
      <c r="J77" s="2">
        <v>9827.1381578947367</v>
      </c>
      <c r="M77" s="2">
        <v>1136.2776625263159</v>
      </c>
      <c r="N77" s="2">
        <f t="shared" si="14"/>
        <v>10963.415820421053</v>
      </c>
      <c r="O77" s="2">
        <f t="shared" si="15"/>
        <v>1136.2776625263159</v>
      </c>
      <c r="S77" s="2">
        <f t="shared" si="16"/>
        <v>9827.1381578947367</v>
      </c>
    </row>
    <row r="78" spans="1:19">
      <c r="A78" s="1">
        <v>64</v>
      </c>
      <c r="B78" s="1" t="s">
        <v>103</v>
      </c>
      <c r="C78" s="1" t="s">
        <v>154</v>
      </c>
      <c r="D78" s="1" t="s">
        <v>92</v>
      </c>
      <c r="E78" s="6" t="s">
        <v>24</v>
      </c>
      <c r="F78" s="6" t="s">
        <v>296</v>
      </c>
      <c r="G78" s="6" t="s">
        <v>22</v>
      </c>
      <c r="J78" s="2">
        <v>9827.1381578947367</v>
      </c>
      <c r="M78" s="2">
        <v>1136.2776625263159</v>
      </c>
      <c r="N78" s="2">
        <f t="shared" si="14"/>
        <v>10963.415820421053</v>
      </c>
      <c r="O78" s="2">
        <f t="shared" si="15"/>
        <v>1136.2776625263159</v>
      </c>
      <c r="S78" s="2">
        <f t="shared" si="16"/>
        <v>9827.1381578947367</v>
      </c>
    </row>
    <row r="79" spans="1:19">
      <c r="A79" s="1">
        <v>65</v>
      </c>
      <c r="B79" s="1" t="s">
        <v>96</v>
      </c>
      <c r="C79" s="1" t="s">
        <v>154</v>
      </c>
      <c r="D79" s="1" t="s">
        <v>92</v>
      </c>
      <c r="E79" s="6" t="s">
        <v>24</v>
      </c>
      <c r="F79" s="6" t="s">
        <v>302</v>
      </c>
      <c r="G79" s="6" t="s">
        <v>71</v>
      </c>
      <c r="J79" s="2">
        <v>9827.1381578947367</v>
      </c>
      <c r="M79" s="2">
        <v>1136.2776625263159</v>
      </c>
      <c r="N79" s="2">
        <f t="shared" si="14"/>
        <v>10963.415820421053</v>
      </c>
      <c r="O79" s="2">
        <f t="shared" si="15"/>
        <v>1136.2776625263159</v>
      </c>
      <c r="S79" s="2">
        <f t="shared" si="16"/>
        <v>9827.1381578947367</v>
      </c>
    </row>
    <row r="80" spans="1:19">
      <c r="A80" s="1">
        <v>66</v>
      </c>
      <c r="B80" s="1" t="s">
        <v>100</v>
      </c>
      <c r="C80" s="1" t="s">
        <v>101</v>
      </c>
      <c r="D80" s="1" t="s">
        <v>92</v>
      </c>
      <c r="E80" s="6" t="s">
        <v>24</v>
      </c>
      <c r="F80" s="6" t="s">
        <v>298</v>
      </c>
      <c r="G80" s="6" t="s">
        <v>40</v>
      </c>
      <c r="J80" s="2">
        <v>15030.098684210527</v>
      </c>
      <c r="M80" s="2">
        <v>2553.088318947368</v>
      </c>
      <c r="N80" s="2">
        <f t="shared" si="14"/>
        <v>17583.187003157895</v>
      </c>
      <c r="O80" s="2">
        <f t="shared" si="15"/>
        <v>2553.088318947368</v>
      </c>
      <c r="S80" s="2">
        <f t="shared" si="16"/>
        <v>15030.098684210527</v>
      </c>
    </row>
    <row r="81" spans="1:19">
      <c r="A81" s="1">
        <v>67</v>
      </c>
      <c r="B81" s="1" t="s">
        <v>160</v>
      </c>
      <c r="C81" s="1" t="s">
        <v>101</v>
      </c>
      <c r="D81" s="1" t="s">
        <v>92</v>
      </c>
      <c r="E81" s="6" t="s">
        <v>24</v>
      </c>
      <c r="F81" s="6" t="s">
        <v>299</v>
      </c>
      <c r="G81" s="6" t="s">
        <v>40</v>
      </c>
      <c r="J81" s="2">
        <v>17567.434210526317</v>
      </c>
      <c r="M81" s="2">
        <v>3197.49495831579</v>
      </c>
      <c r="N81" s="2">
        <f t="shared" si="14"/>
        <v>20764.929168842107</v>
      </c>
      <c r="O81" s="2">
        <f t="shared" si="15"/>
        <v>3197.49495831579</v>
      </c>
      <c r="S81" s="2">
        <f t="shared" si="16"/>
        <v>17567.434210526317</v>
      </c>
    </row>
    <row r="82" spans="1:19">
      <c r="A82" s="1">
        <v>68</v>
      </c>
      <c r="B82" s="1" t="s">
        <v>388</v>
      </c>
      <c r="C82" s="1" t="s">
        <v>359</v>
      </c>
      <c r="D82" s="1" t="s">
        <v>92</v>
      </c>
      <c r="E82" s="6" t="s">
        <v>24</v>
      </c>
      <c r="F82" s="6" t="s">
        <v>316</v>
      </c>
      <c r="G82" s="6" t="s">
        <v>71</v>
      </c>
      <c r="J82" s="2">
        <v>7542.7631578947367</v>
      </c>
      <c r="M82" s="2">
        <v>579.74842526315797</v>
      </c>
      <c r="N82" s="2">
        <f t="shared" si="14"/>
        <v>8122.5115831578951</v>
      </c>
      <c r="O82" s="2">
        <f t="shared" si="15"/>
        <v>579.74842526315797</v>
      </c>
      <c r="S82" s="2">
        <f t="shared" si="16"/>
        <v>7542.7631578947367</v>
      </c>
    </row>
    <row r="83" spans="1:19">
      <c r="A83" s="1">
        <v>69</v>
      </c>
      <c r="B83" s="1" t="s">
        <v>98</v>
      </c>
      <c r="C83" s="1" t="s">
        <v>175</v>
      </c>
      <c r="D83" s="1" t="s">
        <v>92</v>
      </c>
      <c r="E83" s="6" t="s">
        <v>24</v>
      </c>
      <c r="F83" s="6" t="s">
        <v>300</v>
      </c>
      <c r="G83" s="6" t="s">
        <v>22</v>
      </c>
      <c r="J83" s="2">
        <v>11156.25</v>
      </c>
      <c r="M83" s="2">
        <v>1504.8648319999998</v>
      </c>
      <c r="N83" s="2">
        <f t="shared" si="14"/>
        <v>12661.114831999999</v>
      </c>
      <c r="O83" s="2">
        <f t="shared" si="15"/>
        <v>1504.8648319999998</v>
      </c>
      <c r="S83" s="2">
        <f t="shared" si="16"/>
        <v>11156.25</v>
      </c>
    </row>
    <row r="84" spans="1:19">
      <c r="A84" s="1">
        <v>70</v>
      </c>
      <c r="B84" s="1" t="s">
        <v>108</v>
      </c>
      <c r="C84" s="1" t="s">
        <v>95</v>
      </c>
      <c r="D84" s="1" t="s">
        <v>92</v>
      </c>
      <c r="E84" s="6" t="s">
        <v>24</v>
      </c>
      <c r="F84" s="6" t="s">
        <v>306</v>
      </c>
      <c r="G84" s="6" t="s">
        <v>22</v>
      </c>
      <c r="J84" s="2">
        <v>10184.21052631579</v>
      </c>
      <c r="M84" s="2">
        <v>1235.3004004210525</v>
      </c>
      <c r="N84" s="2">
        <f t="shared" si="14"/>
        <v>11419.510926736843</v>
      </c>
      <c r="O84" s="2">
        <f t="shared" si="15"/>
        <v>1235.3004004210525</v>
      </c>
      <c r="S84" s="2">
        <f t="shared" si="16"/>
        <v>10184.21052631579</v>
      </c>
    </row>
    <row r="85" spans="1:19">
      <c r="A85" s="1">
        <v>71</v>
      </c>
      <c r="B85" s="1" t="s">
        <v>94</v>
      </c>
      <c r="C85" s="1" t="s">
        <v>173</v>
      </c>
      <c r="D85" s="1" t="s">
        <v>92</v>
      </c>
      <c r="E85" s="6" t="s">
        <v>24</v>
      </c>
      <c r="F85" s="6" t="s">
        <v>301</v>
      </c>
      <c r="G85" s="6" t="s">
        <v>71</v>
      </c>
      <c r="J85" s="2">
        <v>9827.1381578947367</v>
      </c>
      <c r="M85" s="2">
        <v>1136.2776625263159</v>
      </c>
      <c r="N85" s="2">
        <f t="shared" si="14"/>
        <v>10963.415820421053</v>
      </c>
      <c r="O85" s="2">
        <f t="shared" si="15"/>
        <v>1136.2776625263159</v>
      </c>
      <c r="S85" s="2">
        <f t="shared" si="16"/>
        <v>9827.1381578947367</v>
      </c>
    </row>
    <row r="86" spans="1:19">
      <c r="A86" s="1">
        <v>72</v>
      </c>
      <c r="B86" s="1" t="s">
        <v>33</v>
      </c>
      <c r="C86" s="1" t="s">
        <v>360</v>
      </c>
      <c r="D86" s="1" t="s">
        <v>92</v>
      </c>
      <c r="E86" s="6" t="s">
        <v>24</v>
      </c>
      <c r="F86" s="6" t="s">
        <v>258</v>
      </c>
      <c r="G86" s="6" t="s">
        <v>22</v>
      </c>
      <c r="J86" s="2">
        <v>9429.2763157894733</v>
      </c>
      <c r="M86" s="2">
        <v>1025.943253052631</v>
      </c>
      <c r="N86" s="2">
        <f t="shared" si="14"/>
        <v>10455.219568842105</v>
      </c>
      <c r="O86" s="2">
        <f t="shared" si="15"/>
        <v>1025.943253052631</v>
      </c>
      <c r="S86" s="2">
        <f t="shared" si="16"/>
        <v>9429.2763157894733</v>
      </c>
    </row>
    <row r="87" spans="1:19">
      <c r="A87" s="1">
        <v>73</v>
      </c>
      <c r="B87" s="1" t="s">
        <v>135</v>
      </c>
      <c r="C87" s="1" t="s">
        <v>409</v>
      </c>
      <c r="D87" s="1" t="s">
        <v>92</v>
      </c>
      <c r="E87" s="6" t="s">
        <v>24</v>
      </c>
      <c r="F87" s="6" t="s">
        <v>303</v>
      </c>
      <c r="G87" s="6" t="s">
        <v>178</v>
      </c>
      <c r="J87" s="2">
        <v>9052.6315789473683</v>
      </c>
      <c r="M87" s="2">
        <v>921.49273726315778</v>
      </c>
      <c r="N87" s="2">
        <f t="shared" si="14"/>
        <v>9974.1243162105256</v>
      </c>
      <c r="O87" s="2">
        <f t="shared" si="15"/>
        <v>921.49273726315778</v>
      </c>
      <c r="S87" s="2">
        <f t="shared" si="16"/>
        <v>9052.6315789473683</v>
      </c>
    </row>
    <row r="88" spans="1:19">
      <c r="A88" s="1">
        <v>74</v>
      </c>
      <c r="B88" s="1" t="s">
        <v>138</v>
      </c>
      <c r="C88" s="1" t="s">
        <v>410</v>
      </c>
      <c r="D88" s="1" t="s">
        <v>92</v>
      </c>
      <c r="E88" s="6" t="s">
        <v>24</v>
      </c>
      <c r="F88" s="6" t="s">
        <v>304</v>
      </c>
      <c r="G88" s="6" t="s">
        <v>22</v>
      </c>
      <c r="J88" s="2">
        <v>10184.21052631579</v>
      </c>
      <c r="M88" s="2">
        <v>1235.3004004210525</v>
      </c>
      <c r="N88" s="2">
        <f t="shared" si="14"/>
        <v>11419.510926736843</v>
      </c>
      <c r="O88" s="2">
        <f t="shared" si="15"/>
        <v>1235.3004004210525</v>
      </c>
      <c r="S88" s="2">
        <f t="shared" si="16"/>
        <v>10184.21052631579</v>
      </c>
    </row>
    <row r="89" spans="1:19">
      <c r="A89" s="1">
        <v>75</v>
      </c>
      <c r="B89" s="1" t="s">
        <v>105</v>
      </c>
      <c r="C89" s="1" t="s">
        <v>106</v>
      </c>
      <c r="D89" s="1" t="s">
        <v>92</v>
      </c>
      <c r="E89" s="6" t="s">
        <v>24</v>
      </c>
      <c r="F89" s="6" t="s">
        <v>305</v>
      </c>
      <c r="G89" s="6" t="s">
        <v>40</v>
      </c>
      <c r="J89" s="2">
        <v>10184.21052631579</v>
      </c>
      <c r="M89" s="2">
        <v>1235.3004004210525</v>
      </c>
      <c r="N89" s="2">
        <f t="shared" si="14"/>
        <v>11419.510926736843</v>
      </c>
      <c r="O89" s="2">
        <f t="shared" si="15"/>
        <v>1235.3004004210525</v>
      </c>
      <c r="S89" s="2">
        <f t="shared" si="16"/>
        <v>10184.21052631579</v>
      </c>
    </row>
    <row r="90" spans="1:19">
      <c r="A90" s="1">
        <v>76</v>
      </c>
      <c r="B90" s="1" t="s">
        <v>350</v>
      </c>
      <c r="C90" s="1" t="s">
        <v>351</v>
      </c>
      <c r="D90" s="1" t="s">
        <v>92</v>
      </c>
      <c r="E90" s="6" t="s">
        <v>24</v>
      </c>
      <c r="F90" s="6" t="s">
        <v>352</v>
      </c>
      <c r="G90" s="6" t="s">
        <v>22</v>
      </c>
      <c r="J90" s="2">
        <v>11691.578947368422</v>
      </c>
      <c r="M90" s="2">
        <v>1653.321399157895</v>
      </c>
      <c r="N90" s="2">
        <f t="shared" si="14"/>
        <v>13344.900346526316</v>
      </c>
      <c r="O90" s="2">
        <f t="shared" si="15"/>
        <v>1653.321399157895</v>
      </c>
      <c r="S90" s="2">
        <f t="shared" si="16"/>
        <v>11691.57894736842</v>
      </c>
    </row>
    <row r="91" spans="1:19">
      <c r="A91" s="1">
        <v>77</v>
      </c>
      <c r="B91" s="1" t="s">
        <v>107</v>
      </c>
      <c r="C91" s="1" t="s">
        <v>174</v>
      </c>
      <c r="D91" s="1" t="s">
        <v>92</v>
      </c>
      <c r="E91" s="6" t="s">
        <v>24</v>
      </c>
      <c r="F91" s="6" t="s">
        <v>307</v>
      </c>
      <c r="G91" s="6" t="s">
        <v>22</v>
      </c>
      <c r="J91" s="2">
        <v>9027.8298485940868</v>
      </c>
      <c r="M91" s="2">
        <v>917.88403840230694</v>
      </c>
      <c r="N91" s="2">
        <f t="shared" si="14"/>
        <v>9945.7138869963928</v>
      </c>
      <c r="O91" s="2">
        <f t="shared" si="15"/>
        <v>917.88403840230694</v>
      </c>
      <c r="S91" s="2">
        <f t="shared" si="16"/>
        <v>9027.8298485940868</v>
      </c>
    </row>
    <row r="92" spans="1:19">
      <c r="A92" s="1">
        <v>78</v>
      </c>
      <c r="B92" s="1" t="s">
        <v>137</v>
      </c>
      <c r="C92" s="1" t="s">
        <v>174</v>
      </c>
      <c r="D92" s="1" t="s">
        <v>92</v>
      </c>
      <c r="E92" s="6" t="s">
        <v>24</v>
      </c>
      <c r="F92" s="6" t="s">
        <v>308</v>
      </c>
      <c r="G92" s="6" t="s">
        <v>22</v>
      </c>
      <c r="J92" s="2">
        <v>9052.6315789473683</v>
      </c>
      <c r="M92" s="2">
        <v>921.49273726315778</v>
      </c>
      <c r="N92" s="2">
        <f t="shared" si="14"/>
        <v>9974.1243162105256</v>
      </c>
      <c r="O92" s="2">
        <f t="shared" si="15"/>
        <v>921.49273726315778</v>
      </c>
      <c r="S92" s="2">
        <f t="shared" si="16"/>
        <v>9052.6315789473683</v>
      </c>
    </row>
    <row r="93" spans="1:19">
      <c r="A93" s="1">
        <v>79</v>
      </c>
      <c r="B93" s="1" t="s">
        <v>155</v>
      </c>
      <c r="C93" s="1" t="s">
        <v>174</v>
      </c>
      <c r="D93" s="1" t="s">
        <v>92</v>
      </c>
      <c r="E93" s="6" t="s">
        <v>24</v>
      </c>
      <c r="F93" s="6" t="s">
        <v>309</v>
      </c>
      <c r="G93" s="6" t="s">
        <v>22</v>
      </c>
      <c r="J93" s="2">
        <v>9052.6315789473683</v>
      </c>
      <c r="M93" s="2">
        <v>921.49273726315778</v>
      </c>
      <c r="N93" s="2">
        <f t="shared" si="14"/>
        <v>9974.1243162105256</v>
      </c>
      <c r="O93" s="2">
        <f t="shared" si="15"/>
        <v>921.49273726315778</v>
      </c>
      <c r="S93" s="2">
        <f t="shared" si="16"/>
        <v>9052.6315789473683</v>
      </c>
    </row>
    <row r="94" spans="1:19" s="3" customFormat="1">
      <c r="B94" s="3" t="s">
        <v>109</v>
      </c>
      <c r="E94" s="5"/>
      <c r="F94" s="5"/>
      <c r="G94" s="5"/>
      <c r="H94" s="4">
        <f t="shared" ref="H94:I94" si="17">SUM(H56:H93)</f>
        <v>0</v>
      </c>
      <c r="I94" s="4">
        <f t="shared" si="17"/>
        <v>0</v>
      </c>
      <c r="J94" s="4">
        <f>SUM(J56:J93)</f>
        <v>433743.71620403742</v>
      </c>
      <c r="K94" s="4">
        <f t="shared" ref="K94:S94" si="18">SUM(K56:K93)</f>
        <v>0</v>
      </c>
      <c r="L94" s="4">
        <f t="shared" si="18"/>
        <v>0</v>
      </c>
      <c r="M94" s="4">
        <f t="shared" si="18"/>
        <v>59533.114954661833</v>
      </c>
      <c r="N94" s="4">
        <f t="shared" si="18"/>
        <v>493276.83115869941</v>
      </c>
      <c r="O94" s="4">
        <f t="shared" si="18"/>
        <v>59533.114954661833</v>
      </c>
      <c r="P94" s="4">
        <f t="shared" si="18"/>
        <v>0</v>
      </c>
      <c r="Q94" s="4">
        <f t="shared" si="18"/>
        <v>0</v>
      </c>
      <c r="R94" s="4">
        <f t="shared" si="18"/>
        <v>0</v>
      </c>
      <c r="S94" s="4">
        <f t="shared" si="18"/>
        <v>433743.71620403742</v>
      </c>
    </row>
    <row r="96" spans="1:19" s="3" customFormat="1">
      <c r="E96" s="5"/>
      <c r="F96" s="5"/>
      <c r="G96" s="5"/>
      <c r="H96" s="4">
        <f t="shared" ref="H96:S96" si="19">H94+H53+H45+H32</f>
        <v>0</v>
      </c>
      <c r="I96" s="4">
        <f t="shared" si="19"/>
        <v>0</v>
      </c>
      <c r="J96" s="4">
        <f t="shared" si="19"/>
        <v>1396147.6852018742</v>
      </c>
      <c r="K96" s="4">
        <f t="shared" si="19"/>
        <v>0</v>
      </c>
      <c r="L96" s="4">
        <f t="shared" si="19"/>
        <v>0</v>
      </c>
      <c r="M96" s="4">
        <f t="shared" si="19"/>
        <v>277209.48086279165</v>
      </c>
      <c r="N96" s="4">
        <f t="shared" si="19"/>
        <v>1673357.1660646664</v>
      </c>
      <c r="O96" s="4">
        <f t="shared" si="19"/>
        <v>277209.48086279165</v>
      </c>
      <c r="P96" s="4">
        <f t="shared" si="19"/>
        <v>0</v>
      </c>
      <c r="Q96" s="4">
        <f t="shared" si="19"/>
        <v>0</v>
      </c>
      <c r="R96" s="4">
        <f t="shared" si="19"/>
        <v>0</v>
      </c>
      <c r="S96" s="4">
        <f t="shared" si="19"/>
        <v>1396147.6852018742</v>
      </c>
    </row>
    <row r="101" spans="1:19">
      <c r="C101" s="6" t="s">
        <v>323</v>
      </c>
      <c r="F101" s="8" t="s">
        <v>110</v>
      </c>
      <c r="G101" s="8"/>
      <c r="H101" s="8"/>
      <c r="I101" s="8"/>
      <c r="N101" s="8" t="s">
        <v>324</v>
      </c>
      <c r="O101" s="8"/>
      <c r="P101" s="8"/>
      <c r="Q101" s="8"/>
    </row>
    <row r="102" spans="1:19">
      <c r="C102" s="6" t="s">
        <v>17</v>
      </c>
      <c r="F102" s="8" t="s">
        <v>47</v>
      </c>
      <c r="G102" s="8"/>
      <c r="H102" s="8"/>
      <c r="I102" s="8"/>
      <c r="N102" s="8" t="s">
        <v>26</v>
      </c>
      <c r="O102" s="8"/>
      <c r="P102" s="8"/>
      <c r="Q102" s="8"/>
    </row>
    <row r="105" spans="1:19">
      <c r="A105" s="7" t="s">
        <v>0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:19">
      <c r="A106" s="7" t="s">
        <v>438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:19">
      <c r="A107" s="7" t="s">
        <v>111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9" spans="1:19" s="3" customFormat="1">
      <c r="A109" s="3" t="s">
        <v>112</v>
      </c>
      <c r="B109" s="3" t="s">
        <v>2</v>
      </c>
      <c r="C109" s="3" t="s">
        <v>3</v>
      </c>
      <c r="D109" s="3" t="s">
        <v>4</v>
      </c>
      <c r="E109" s="5" t="s">
        <v>5</v>
      </c>
      <c r="F109" s="5" t="s">
        <v>6</v>
      </c>
      <c r="G109" s="5" t="s">
        <v>113</v>
      </c>
      <c r="H109" s="3" t="s">
        <v>8</v>
      </c>
      <c r="I109" s="3" t="s">
        <v>448</v>
      </c>
      <c r="J109" s="5" t="s">
        <v>9</v>
      </c>
      <c r="K109" s="3" t="s">
        <v>449</v>
      </c>
      <c r="L109" s="3" t="s">
        <v>446</v>
      </c>
      <c r="M109" s="5" t="s">
        <v>447</v>
      </c>
      <c r="N109" s="3" t="s">
        <v>10</v>
      </c>
      <c r="O109" s="3" t="s">
        <v>11</v>
      </c>
      <c r="P109" s="3" t="s">
        <v>12</v>
      </c>
      <c r="Q109" s="3" t="s">
        <v>13</v>
      </c>
      <c r="R109" s="3" t="s">
        <v>14</v>
      </c>
      <c r="S109" s="3" t="s">
        <v>15</v>
      </c>
    </row>
    <row r="111" spans="1:19">
      <c r="A111" s="1">
        <v>1</v>
      </c>
      <c r="B111" s="1" t="s">
        <v>117</v>
      </c>
      <c r="C111" s="1" t="s">
        <v>114</v>
      </c>
      <c r="D111" s="1" t="s">
        <v>115</v>
      </c>
      <c r="E111" s="6" t="s">
        <v>116</v>
      </c>
      <c r="J111" s="2">
        <v>4351.9736842105267</v>
      </c>
      <c r="M111" s="2">
        <v>116.3055157894737</v>
      </c>
      <c r="N111" s="2">
        <f>H111+I111+J111+K111+L111+M111</f>
        <v>4468.2792000000009</v>
      </c>
      <c r="O111" s="2">
        <f>M111</f>
        <v>116.3055157894737</v>
      </c>
      <c r="S111" s="2">
        <f>N111-O111-P111-Q111-R111</f>
        <v>4351.9736842105267</v>
      </c>
    </row>
    <row r="112" spans="1:19">
      <c r="A112" s="1">
        <v>2</v>
      </c>
      <c r="B112" s="1" t="s">
        <v>118</v>
      </c>
      <c r="C112" s="1" t="s">
        <v>114</v>
      </c>
      <c r="D112" s="1" t="s">
        <v>115</v>
      </c>
      <c r="E112" s="6" t="s">
        <v>116</v>
      </c>
      <c r="J112" s="2">
        <v>8325.6578947368416</v>
      </c>
      <c r="M112" s="2">
        <v>759.69359073684211</v>
      </c>
      <c r="N112" s="2">
        <f t="shared" ref="N112:N128" si="20">H112+I112+J112+K112+L112+M112</f>
        <v>9085.3514854736841</v>
      </c>
      <c r="O112" s="2">
        <f t="shared" ref="O112:O128" si="21">M112</f>
        <v>759.69359073684211</v>
      </c>
      <c r="S112" s="2">
        <f t="shared" ref="S112:S128" si="22">N112-O112-P112-Q112-R112</f>
        <v>8325.6578947368416</v>
      </c>
    </row>
    <row r="113" spans="1:19">
      <c r="A113" s="1">
        <v>3</v>
      </c>
      <c r="B113" s="1" t="s">
        <v>119</v>
      </c>
      <c r="C113" s="1" t="s">
        <v>114</v>
      </c>
      <c r="D113" s="1" t="s">
        <v>115</v>
      </c>
      <c r="E113" s="6" t="s">
        <v>116</v>
      </c>
      <c r="J113" s="2">
        <v>5747.3684210526326</v>
      </c>
      <c r="M113" s="2">
        <v>286.10469221052642</v>
      </c>
      <c r="N113" s="2">
        <f t="shared" si="20"/>
        <v>6033.4731132631587</v>
      </c>
      <c r="O113" s="2">
        <f t="shared" si="21"/>
        <v>286.10469221052642</v>
      </c>
      <c r="S113" s="2">
        <f t="shared" si="22"/>
        <v>5747.3684210526326</v>
      </c>
    </row>
    <row r="114" spans="1:19">
      <c r="A114" s="1">
        <v>4</v>
      </c>
      <c r="B114" s="1" t="s">
        <v>120</v>
      </c>
      <c r="C114" s="1" t="s">
        <v>114</v>
      </c>
      <c r="D114" s="1" t="s">
        <v>115</v>
      </c>
      <c r="E114" s="6" t="s">
        <v>116</v>
      </c>
      <c r="J114" s="2">
        <v>5431.5789473684208</v>
      </c>
      <c r="M114" s="2">
        <v>243.14519747368422</v>
      </c>
      <c r="N114" s="2">
        <f t="shared" si="20"/>
        <v>5674.7241448421046</v>
      </c>
      <c r="O114" s="2">
        <f t="shared" si="21"/>
        <v>243.14519747368422</v>
      </c>
      <c r="S114" s="2">
        <f t="shared" si="22"/>
        <v>5431.5789473684199</v>
      </c>
    </row>
    <row r="115" spans="1:19">
      <c r="A115" s="1">
        <v>5</v>
      </c>
      <c r="B115" s="1" t="s">
        <v>121</v>
      </c>
      <c r="C115" s="1" t="s">
        <v>114</v>
      </c>
      <c r="D115" s="1" t="s">
        <v>115</v>
      </c>
      <c r="E115" s="6" t="s">
        <v>116</v>
      </c>
      <c r="J115" s="2">
        <v>6907.8947368421059</v>
      </c>
      <c r="M115" s="2">
        <v>443.98083536842114</v>
      </c>
      <c r="N115" s="2">
        <f t="shared" si="20"/>
        <v>7351.875572210527</v>
      </c>
      <c r="O115" s="2">
        <f t="shared" si="21"/>
        <v>443.98083536842114</v>
      </c>
      <c r="S115" s="2">
        <f t="shared" si="22"/>
        <v>6907.8947368421059</v>
      </c>
    </row>
    <row r="116" spans="1:19">
      <c r="A116" s="1">
        <v>6</v>
      </c>
      <c r="B116" s="1" t="s">
        <v>122</v>
      </c>
      <c r="C116" s="1" t="s">
        <v>114</v>
      </c>
      <c r="D116" s="1" t="s">
        <v>115</v>
      </c>
      <c r="E116" s="6" t="s">
        <v>116</v>
      </c>
      <c r="J116" s="2">
        <v>6034.21052631579</v>
      </c>
      <c r="M116" s="2">
        <v>325.12623326315804</v>
      </c>
      <c r="N116" s="2">
        <f t="shared" si="20"/>
        <v>6359.3367595789477</v>
      </c>
      <c r="O116" s="2">
        <f t="shared" si="21"/>
        <v>325.12623326315804</v>
      </c>
      <c r="S116" s="2">
        <f t="shared" si="22"/>
        <v>6034.21052631579</v>
      </c>
    </row>
    <row r="117" spans="1:19">
      <c r="A117" s="1">
        <v>7</v>
      </c>
      <c r="B117" s="1" t="s">
        <v>123</v>
      </c>
      <c r="C117" s="1" t="s">
        <v>114</v>
      </c>
      <c r="D117" s="1" t="s">
        <v>115</v>
      </c>
      <c r="E117" s="6" t="s">
        <v>116</v>
      </c>
      <c r="J117" s="2">
        <v>9194.0789473684217</v>
      </c>
      <c r="M117" s="2">
        <v>960.7186951578949</v>
      </c>
      <c r="N117" s="2">
        <f t="shared" si="20"/>
        <v>10154.797642526317</v>
      </c>
      <c r="O117" s="2">
        <f t="shared" si="21"/>
        <v>960.7186951578949</v>
      </c>
      <c r="S117" s="2">
        <f t="shared" si="22"/>
        <v>9194.0789473684217</v>
      </c>
    </row>
    <row r="118" spans="1:19">
      <c r="A118" s="1">
        <v>8</v>
      </c>
      <c r="B118" s="1" t="s">
        <v>124</v>
      </c>
      <c r="C118" s="1" t="s">
        <v>114</v>
      </c>
      <c r="D118" s="1" t="s">
        <v>115</v>
      </c>
      <c r="E118" s="6" t="s">
        <v>116</v>
      </c>
      <c r="J118" s="2">
        <v>9768.9144736842118</v>
      </c>
      <c r="M118" s="2">
        <v>1120.1311635789475</v>
      </c>
      <c r="N118" s="2">
        <f t="shared" si="20"/>
        <v>10889.04563726316</v>
      </c>
      <c r="O118" s="2">
        <f t="shared" si="21"/>
        <v>1120.1311635789475</v>
      </c>
      <c r="S118" s="2">
        <f t="shared" si="22"/>
        <v>9768.9144736842118</v>
      </c>
    </row>
    <row r="119" spans="1:19">
      <c r="A119" s="1">
        <v>9</v>
      </c>
      <c r="B119" s="1" t="s">
        <v>125</v>
      </c>
      <c r="C119" s="1" t="s">
        <v>114</v>
      </c>
      <c r="D119" s="1" t="s">
        <v>115</v>
      </c>
      <c r="E119" s="6" t="s">
        <v>116</v>
      </c>
      <c r="J119" s="2">
        <v>4736.8421052631584</v>
      </c>
      <c r="M119" s="2">
        <v>128.59</v>
      </c>
      <c r="N119" s="2">
        <f t="shared" si="20"/>
        <v>4865.4321052631585</v>
      </c>
      <c r="O119" s="2">
        <f t="shared" si="21"/>
        <v>128.59</v>
      </c>
      <c r="S119" s="2">
        <f t="shared" si="22"/>
        <v>4736.8421052631584</v>
      </c>
    </row>
    <row r="120" spans="1:19">
      <c r="A120" s="1">
        <v>10</v>
      </c>
      <c r="B120" s="1" t="s">
        <v>126</v>
      </c>
      <c r="C120" s="1" t="s">
        <v>114</v>
      </c>
      <c r="D120" s="1" t="s">
        <v>115</v>
      </c>
      <c r="E120" s="6" t="s">
        <v>116</v>
      </c>
      <c r="J120" s="2">
        <v>11691.611842105263</v>
      </c>
      <c r="M120" s="2">
        <v>1653.3305214736838</v>
      </c>
      <c r="N120" s="2">
        <f t="shared" si="20"/>
        <v>13344.942363578946</v>
      </c>
      <c r="O120" s="2">
        <f t="shared" si="21"/>
        <v>1653.3305214736838</v>
      </c>
      <c r="S120" s="2">
        <f t="shared" si="22"/>
        <v>11691.611842105263</v>
      </c>
    </row>
    <row r="121" spans="1:19">
      <c r="A121" s="1">
        <v>11</v>
      </c>
      <c r="B121" s="1" t="s">
        <v>127</v>
      </c>
      <c r="C121" s="1" t="s">
        <v>114</v>
      </c>
      <c r="D121" s="1" t="s">
        <v>115</v>
      </c>
      <c r="E121" s="6" t="s">
        <v>116</v>
      </c>
      <c r="J121" s="2">
        <v>10184.21052631579</v>
      </c>
      <c r="M121" s="2">
        <v>1235.3004004210525</v>
      </c>
      <c r="N121" s="2">
        <f t="shared" si="20"/>
        <v>11419.510926736843</v>
      </c>
      <c r="O121" s="2">
        <f t="shared" si="21"/>
        <v>1235.3004004210525</v>
      </c>
      <c r="S121" s="2">
        <f t="shared" si="22"/>
        <v>10184.21052631579</v>
      </c>
    </row>
    <row r="122" spans="1:19">
      <c r="A122" s="1">
        <v>12</v>
      </c>
      <c r="B122" s="1" t="s">
        <v>202</v>
      </c>
      <c r="C122" s="1" t="s">
        <v>114</v>
      </c>
      <c r="D122" s="1" t="s">
        <v>115</v>
      </c>
      <c r="E122" s="6" t="s">
        <v>116</v>
      </c>
      <c r="J122" s="2">
        <v>3916.7763157894742</v>
      </c>
      <c r="M122" s="2">
        <v>88.452884210526321</v>
      </c>
      <c r="N122" s="2">
        <f t="shared" si="20"/>
        <v>4005.2292000000007</v>
      </c>
      <c r="O122" s="2">
        <f t="shared" si="21"/>
        <v>88.452884210526321</v>
      </c>
      <c r="S122" s="2">
        <f t="shared" si="22"/>
        <v>3916.7763157894742</v>
      </c>
    </row>
    <row r="123" spans="1:19">
      <c r="A123" s="1">
        <v>13</v>
      </c>
      <c r="B123" s="1" t="s">
        <v>156</v>
      </c>
      <c r="C123" s="1" t="s">
        <v>114</v>
      </c>
      <c r="D123" s="1" t="s">
        <v>115</v>
      </c>
      <c r="E123" s="6" t="s">
        <v>116</v>
      </c>
      <c r="J123" s="2">
        <v>9052.6315789473683</v>
      </c>
      <c r="M123" s="2">
        <v>921.49273726315778</v>
      </c>
      <c r="N123" s="2">
        <f t="shared" si="20"/>
        <v>9974.1243162105256</v>
      </c>
      <c r="O123" s="2">
        <f t="shared" si="21"/>
        <v>921.49273726315778</v>
      </c>
      <c r="S123" s="2">
        <f t="shared" si="22"/>
        <v>9052.6315789473683</v>
      </c>
    </row>
    <row r="124" spans="1:19">
      <c r="A124" s="1">
        <v>14</v>
      </c>
      <c r="B124" s="1" t="s">
        <v>99</v>
      </c>
      <c r="C124" s="1" t="s">
        <v>114</v>
      </c>
      <c r="D124" s="1" t="s">
        <v>115</v>
      </c>
      <c r="E124" s="6" t="s">
        <v>116</v>
      </c>
      <c r="J124" s="2">
        <v>7902.96052631579</v>
      </c>
      <c r="M124" s="2">
        <v>661.13467031578944</v>
      </c>
      <c r="N124" s="2">
        <f t="shared" si="20"/>
        <v>8564.0951966315788</v>
      </c>
      <c r="O124" s="2">
        <f t="shared" si="21"/>
        <v>661.13467031578944</v>
      </c>
      <c r="S124" s="2">
        <f t="shared" si="22"/>
        <v>7902.9605263157891</v>
      </c>
    </row>
    <row r="125" spans="1:19">
      <c r="A125" s="1">
        <v>15</v>
      </c>
      <c r="B125" s="1" t="s">
        <v>159</v>
      </c>
      <c r="C125" s="1" t="s">
        <v>114</v>
      </c>
      <c r="D125" s="1" t="s">
        <v>115</v>
      </c>
      <c r="E125" s="6" t="s">
        <v>116</v>
      </c>
      <c r="J125" s="2">
        <v>10230.263157894737</v>
      </c>
      <c r="M125" s="2">
        <v>1248.0716425263154</v>
      </c>
      <c r="N125" s="2">
        <f t="shared" si="20"/>
        <v>11478.334800421053</v>
      </c>
      <c r="O125" s="2">
        <f t="shared" si="21"/>
        <v>1248.0716425263154</v>
      </c>
      <c r="S125" s="2">
        <f t="shared" si="22"/>
        <v>10230.263157894737</v>
      </c>
    </row>
    <row r="126" spans="1:19">
      <c r="A126" s="1">
        <v>16</v>
      </c>
      <c r="B126" s="1" t="s">
        <v>150</v>
      </c>
      <c r="C126" s="1" t="s">
        <v>114</v>
      </c>
      <c r="D126" s="1" t="s">
        <v>115</v>
      </c>
      <c r="E126" s="6" t="s">
        <v>116</v>
      </c>
      <c r="J126" s="2">
        <v>10230.263157894737</v>
      </c>
      <c r="M126" s="2">
        <v>1248.0716425263154</v>
      </c>
      <c r="N126" s="2">
        <f t="shared" si="20"/>
        <v>11478.334800421053</v>
      </c>
      <c r="O126" s="2">
        <f t="shared" si="21"/>
        <v>1248.0716425263154</v>
      </c>
      <c r="S126" s="2">
        <f t="shared" si="22"/>
        <v>10230.263157894737</v>
      </c>
    </row>
    <row r="127" spans="1:19">
      <c r="A127" s="1">
        <v>17</v>
      </c>
      <c r="B127" s="1" t="s">
        <v>72</v>
      </c>
      <c r="C127" s="1" t="s">
        <v>114</v>
      </c>
      <c r="D127" s="1" t="s">
        <v>115</v>
      </c>
      <c r="E127" s="6" t="s">
        <v>116</v>
      </c>
      <c r="J127" s="2">
        <v>7902.96052631579</v>
      </c>
      <c r="M127" s="2">
        <v>661.13467031578944</v>
      </c>
      <c r="N127" s="2">
        <f t="shared" si="20"/>
        <v>8564.0951966315788</v>
      </c>
      <c r="O127" s="2">
        <f t="shared" si="21"/>
        <v>661.13467031578944</v>
      </c>
      <c r="S127" s="2">
        <f t="shared" si="22"/>
        <v>7902.9605263157891</v>
      </c>
    </row>
    <row r="128" spans="1:19">
      <c r="A128" s="1">
        <v>18</v>
      </c>
      <c r="B128" s="1" t="s">
        <v>433</v>
      </c>
      <c r="C128" s="1" t="s">
        <v>114</v>
      </c>
      <c r="D128" s="1" t="s">
        <v>115</v>
      </c>
      <c r="E128" s="6" t="s">
        <v>116</v>
      </c>
      <c r="J128" s="2">
        <v>6438.54</v>
      </c>
      <c r="M128" s="2">
        <v>368.05104</v>
      </c>
      <c r="N128" s="2">
        <f t="shared" si="20"/>
        <v>6806.5910400000002</v>
      </c>
      <c r="O128" s="2">
        <f t="shared" si="21"/>
        <v>368.05104</v>
      </c>
      <c r="S128" s="2">
        <f t="shared" si="22"/>
        <v>6438.54</v>
      </c>
    </row>
    <row r="129" spans="1:19" s="3" customFormat="1">
      <c r="B129" s="3" t="s">
        <v>128</v>
      </c>
      <c r="E129" s="5"/>
      <c r="F129" s="5"/>
      <c r="G129" s="5"/>
      <c r="H129" s="4">
        <f t="shared" ref="H129:I129" si="23">SUM(H111:H128)</f>
        <v>0</v>
      </c>
      <c r="I129" s="4">
        <f t="shared" si="23"/>
        <v>0</v>
      </c>
      <c r="J129" s="4">
        <f>SUM(J111:J128)</f>
        <v>138048.73736842108</v>
      </c>
      <c r="K129" s="4">
        <f t="shared" ref="K129:S129" si="24">SUM(K111:K128)</f>
        <v>0</v>
      </c>
      <c r="L129" s="4">
        <f t="shared" si="24"/>
        <v>0</v>
      </c>
      <c r="M129" s="4">
        <f t="shared" si="24"/>
        <v>12468.836132631579</v>
      </c>
      <c r="N129" s="4">
        <f t="shared" si="24"/>
        <v>150517.57350105266</v>
      </c>
      <c r="O129" s="4">
        <f t="shared" si="24"/>
        <v>12468.836132631579</v>
      </c>
      <c r="P129" s="4">
        <f t="shared" si="24"/>
        <v>0</v>
      </c>
      <c r="Q129" s="4">
        <f t="shared" si="24"/>
        <v>0</v>
      </c>
      <c r="R129" s="4">
        <f t="shared" si="24"/>
        <v>0</v>
      </c>
      <c r="S129" s="4">
        <f t="shared" si="24"/>
        <v>138048.73736842108</v>
      </c>
    </row>
    <row r="136" spans="1:19">
      <c r="C136" s="6" t="s">
        <v>323</v>
      </c>
      <c r="F136" s="8" t="s">
        <v>110</v>
      </c>
      <c r="G136" s="8"/>
      <c r="H136" s="8"/>
      <c r="I136" s="8"/>
      <c r="N136" s="8" t="s">
        <v>324</v>
      </c>
      <c r="O136" s="8"/>
      <c r="P136" s="8"/>
      <c r="Q136" s="8"/>
    </row>
    <row r="137" spans="1:19">
      <c r="C137" s="6" t="s">
        <v>17</v>
      </c>
      <c r="F137" s="8" t="s">
        <v>47</v>
      </c>
      <c r="G137" s="8"/>
      <c r="H137" s="8"/>
      <c r="I137" s="8"/>
      <c r="N137" s="8" t="s">
        <v>26</v>
      </c>
      <c r="O137" s="8"/>
      <c r="P137" s="8"/>
      <c r="Q137" s="8"/>
    </row>
    <row r="142" spans="1:19">
      <c r="A142" s="7" t="s">
        <v>0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>
      <c r="A143" s="7" t="s">
        <v>438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>
      <c r="A144" s="7" t="s">
        <v>129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6" spans="1:19" s="3" customFormat="1">
      <c r="A146" s="3" t="s">
        <v>112</v>
      </c>
      <c r="B146" s="3" t="s">
        <v>2</v>
      </c>
      <c r="C146" s="3" t="s">
        <v>3</v>
      </c>
      <c r="D146" s="3" t="s">
        <v>4</v>
      </c>
      <c r="E146" s="5" t="s">
        <v>5</v>
      </c>
      <c r="F146" s="5" t="s">
        <v>6</v>
      </c>
      <c r="G146" s="5" t="s">
        <v>7</v>
      </c>
      <c r="H146" s="3" t="s">
        <v>8</v>
      </c>
      <c r="I146" s="3" t="s">
        <v>448</v>
      </c>
      <c r="J146" s="3" t="s">
        <v>9</v>
      </c>
      <c r="K146" s="3" t="s">
        <v>449</v>
      </c>
      <c r="L146" s="3" t="s">
        <v>446</v>
      </c>
      <c r="M146" s="5" t="s">
        <v>447</v>
      </c>
      <c r="N146" s="3" t="s">
        <v>10</v>
      </c>
      <c r="O146" s="3" t="s">
        <v>11</v>
      </c>
      <c r="P146" s="3" t="s">
        <v>12</v>
      </c>
      <c r="Q146" s="3" t="s">
        <v>13</v>
      </c>
      <c r="R146" s="3" t="s">
        <v>14</v>
      </c>
      <c r="S146" s="3" t="s">
        <v>15</v>
      </c>
    </row>
    <row r="148" spans="1:19">
      <c r="A148" s="1">
        <v>1</v>
      </c>
      <c r="B148" s="1" t="s">
        <v>134</v>
      </c>
      <c r="C148" s="1" t="s">
        <v>130</v>
      </c>
      <c r="D148" s="1" t="s">
        <v>196</v>
      </c>
      <c r="E148" s="6" t="s">
        <v>132</v>
      </c>
      <c r="G148" s="6" t="s">
        <v>71</v>
      </c>
      <c r="J148" s="2">
        <v>5614.8810382119682</v>
      </c>
      <c r="M148" s="2">
        <v>277.73985695746211</v>
      </c>
      <c r="N148" s="2">
        <f>H148+I148+J148+K148+L148+M148</f>
        <v>5892.6208951694307</v>
      </c>
      <c r="O148" s="2">
        <f>M148</f>
        <v>277.73985695746211</v>
      </c>
      <c r="S148" s="2">
        <f>N148-O148-P148-Q148-R148</f>
        <v>5614.8810382119682</v>
      </c>
    </row>
    <row r="149" spans="1:19">
      <c r="A149" s="1">
        <v>2</v>
      </c>
      <c r="B149" s="1" t="s">
        <v>166</v>
      </c>
      <c r="C149" s="1" t="s">
        <v>130</v>
      </c>
      <c r="D149" s="1" t="s">
        <v>62</v>
      </c>
      <c r="E149" s="6" t="s">
        <v>132</v>
      </c>
      <c r="G149" s="6" t="s">
        <v>22</v>
      </c>
      <c r="J149" s="2">
        <v>10411.809210526317</v>
      </c>
      <c r="M149" s="2">
        <v>1298.4177033684209</v>
      </c>
      <c r="N149" s="2">
        <f t="shared" ref="N149:N200" si="25">H149+I149+J149+K149+L149+M149</f>
        <v>11710.226913894738</v>
      </c>
      <c r="O149" s="2">
        <f t="shared" ref="O149:O200" si="26">M149</f>
        <v>1298.4177033684209</v>
      </c>
      <c r="S149" s="2">
        <f t="shared" ref="S149:S200" si="27">N149-O149-P149-Q149-R149</f>
        <v>10411.809210526317</v>
      </c>
    </row>
    <row r="150" spans="1:19">
      <c r="A150" s="1">
        <v>3</v>
      </c>
      <c r="B150" s="1" t="s">
        <v>185</v>
      </c>
      <c r="C150" s="1" t="s">
        <v>130</v>
      </c>
      <c r="D150" s="1" t="s">
        <v>196</v>
      </c>
      <c r="E150" s="6" t="s">
        <v>132</v>
      </c>
      <c r="G150" s="6" t="s">
        <v>22</v>
      </c>
      <c r="J150" s="2">
        <v>10937.5</v>
      </c>
      <c r="M150" s="2">
        <v>1444.2014319999996</v>
      </c>
      <c r="N150" s="2">
        <f t="shared" si="25"/>
        <v>12381.701432</v>
      </c>
      <c r="O150" s="2">
        <f t="shared" si="26"/>
        <v>1444.2014319999996</v>
      </c>
      <c r="S150" s="2">
        <f t="shared" si="27"/>
        <v>10937.5</v>
      </c>
    </row>
    <row r="151" spans="1:19">
      <c r="A151" s="1">
        <v>4</v>
      </c>
      <c r="B151" s="1" t="s">
        <v>181</v>
      </c>
      <c r="C151" s="1" t="s">
        <v>130</v>
      </c>
      <c r="D151" s="1" t="s">
        <v>182</v>
      </c>
      <c r="E151" s="6" t="s">
        <v>132</v>
      </c>
      <c r="G151" s="6" t="s">
        <v>22</v>
      </c>
      <c r="J151" s="2">
        <v>13157.894736842107</v>
      </c>
      <c r="M151" s="2">
        <v>2059.9577477894736</v>
      </c>
      <c r="N151" s="2">
        <f t="shared" si="25"/>
        <v>15217.852484631581</v>
      </c>
      <c r="O151" s="2">
        <f t="shared" si="26"/>
        <v>2059.9577477894736</v>
      </c>
      <c r="S151" s="2">
        <f t="shared" si="27"/>
        <v>13157.894736842107</v>
      </c>
    </row>
    <row r="152" spans="1:19">
      <c r="A152" s="1">
        <v>5</v>
      </c>
      <c r="B152" s="1" t="s">
        <v>195</v>
      </c>
      <c r="C152" s="1" t="s">
        <v>130</v>
      </c>
      <c r="D152" s="1" t="s">
        <v>66</v>
      </c>
      <c r="E152" s="6" t="s">
        <v>132</v>
      </c>
      <c r="G152" s="6" t="s">
        <v>22</v>
      </c>
      <c r="J152" s="2">
        <v>10230.263157894737</v>
      </c>
      <c r="M152" s="2">
        <v>1248.0716425263154</v>
      </c>
      <c r="N152" s="2">
        <f t="shared" si="25"/>
        <v>11478.334800421053</v>
      </c>
      <c r="O152" s="2">
        <f t="shared" si="26"/>
        <v>1248.0716425263154</v>
      </c>
      <c r="S152" s="2">
        <f t="shared" si="27"/>
        <v>10230.263157894737</v>
      </c>
    </row>
    <row r="153" spans="1:19">
      <c r="A153" s="1">
        <v>6</v>
      </c>
      <c r="B153" s="1" t="s">
        <v>198</v>
      </c>
      <c r="C153" s="1" t="s">
        <v>130</v>
      </c>
      <c r="D153" s="1" t="s">
        <v>196</v>
      </c>
      <c r="E153" s="6" t="s">
        <v>132</v>
      </c>
      <c r="G153" s="6" t="s">
        <v>22</v>
      </c>
      <c r="J153" s="2">
        <v>7902.96052631579</v>
      </c>
      <c r="M153" s="2">
        <v>661.13467031578944</v>
      </c>
      <c r="N153" s="2">
        <f t="shared" si="25"/>
        <v>8564.0951966315788</v>
      </c>
      <c r="O153" s="2">
        <f t="shared" si="26"/>
        <v>661.13467031578944</v>
      </c>
      <c r="S153" s="2">
        <f t="shared" si="27"/>
        <v>7902.9605263157891</v>
      </c>
    </row>
    <row r="154" spans="1:19">
      <c r="A154" s="1">
        <v>7</v>
      </c>
      <c r="B154" s="1" t="s">
        <v>221</v>
      </c>
      <c r="C154" s="1" t="s">
        <v>130</v>
      </c>
      <c r="D154" s="1" t="s">
        <v>66</v>
      </c>
      <c r="E154" s="6" t="s">
        <v>132</v>
      </c>
      <c r="G154" s="6" t="s">
        <v>22</v>
      </c>
      <c r="J154" s="2">
        <v>9429.2763157894733</v>
      </c>
      <c r="M154" s="2">
        <v>1025.943253052631</v>
      </c>
      <c r="N154" s="2">
        <f t="shared" si="25"/>
        <v>10455.219568842105</v>
      </c>
      <c r="O154" s="2">
        <f t="shared" si="26"/>
        <v>1025.943253052631</v>
      </c>
      <c r="S154" s="2">
        <f t="shared" si="27"/>
        <v>9429.2763157894733</v>
      </c>
    </row>
    <row r="155" spans="1:19">
      <c r="A155" s="1">
        <v>8</v>
      </c>
      <c r="B155" s="1" t="s">
        <v>222</v>
      </c>
      <c r="C155" s="1" t="s">
        <v>130</v>
      </c>
      <c r="D155" s="1" t="s">
        <v>196</v>
      </c>
      <c r="E155" s="6" t="s">
        <v>132</v>
      </c>
      <c r="G155" s="6" t="s">
        <v>22</v>
      </c>
      <c r="J155" s="2">
        <v>4878.980263157895</v>
      </c>
      <c r="M155" s="2">
        <v>167.97055663157897</v>
      </c>
      <c r="N155" s="2">
        <f t="shared" si="25"/>
        <v>5046.9508197894738</v>
      </c>
      <c r="O155" s="2">
        <f t="shared" si="26"/>
        <v>167.97055663157897</v>
      </c>
      <c r="S155" s="2">
        <f t="shared" si="27"/>
        <v>4878.980263157895</v>
      </c>
    </row>
    <row r="156" spans="1:19">
      <c r="A156" s="1">
        <v>9</v>
      </c>
      <c r="B156" s="1" t="s">
        <v>223</v>
      </c>
      <c r="C156" s="1" t="s">
        <v>130</v>
      </c>
      <c r="D156" s="1" t="s">
        <v>196</v>
      </c>
      <c r="E156" s="6" t="s">
        <v>132</v>
      </c>
      <c r="G156" s="6" t="s">
        <v>22</v>
      </c>
      <c r="J156" s="2">
        <v>7024.0131578947385</v>
      </c>
      <c r="M156" s="2">
        <v>466.47002526315822</v>
      </c>
      <c r="N156" s="2">
        <f t="shared" si="25"/>
        <v>7490.4831831578967</v>
      </c>
      <c r="O156" s="2">
        <f t="shared" si="26"/>
        <v>466.47002526315822</v>
      </c>
      <c r="S156" s="2">
        <f t="shared" si="27"/>
        <v>7024.0131578947385</v>
      </c>
    </row>
    <row r="157" spans="1:19">
      <c r="A157" s="1">
        <v>10</v>
      </c>
      <c r="B157" s="1" t="s">
        <v>224</v>
      </c>
      <c r="C157" s="1" t="s">
        <v>130</v>
      </c>
      <c r="D157" s="1" t="s">
        <v>62</v>
      </c>
      <c r="E157" s="6" t="s">
        <v>132</v>
      </c>
      <c r="G157" s="6" t="s">
        <v>22</v>
      </c>
      <c r="J157" s="2">
        <v>13815.789473684212</v>
      </c>
      <c r="M157" s="2">
        <v>2242.4040635789479</v>
      </c>
      <c r="N157" s="2">
        <f t="shared" si="25"/>
        <v>16058.19353726316</v>
      </c>
      <c r="O157" s="2">
        <f t="shared" si="26"/>
        <v>2242.4040635789479</v>
      </c>
      <c r="S157" s="2">
        <f t="shared" si="27"/>
        <v>13815.789473684212</v>
      </c>
    </row>
    <row r="158" spans="1:19">
      <c r="A158" s="1">
        <v>11</v>
      </c>
      <c r="B158" s="1" t="s">
        <v>225</v>
      </c>
      <c r="C158" s="1" t="s">
        <v>130</v>
      </c>
      <c r="D158" s="1" t="s">
        <v>196</v>
      </c>
      <c r="E158" s="6" t="s">
        <v>132</v>
      </c>
      <c r="G158" s="6" t="s">
        <v>22</v>
      </c>
      <c r="J158" s="2">
        <v>2302.6315789473683</v>
      </c>
      <c r="M158" s="2">
        <v>0</v>
      </c>
      <c r="N158" s="2">
        <f t="shared" si="25"/>
        <v>2302.6315789473683</v>
      </c>
      <c r="O158" s="2">
        <f t="shared" si="26"/>
        <v>0</v>
      </c>
      <c r="S158" s="2">
        <f t="shared" si="27"/>
        <v>2302.6315789473683</v>
      </c>
    </row>
    <row r="159" spans="1:19">
      <c r="A159" s="1">
        <v>12</v>
      </c>
      <c r="B159" s="1" t="s">
        <v>226</v>
      </c>
      <c r="C159" s="1" t="s">
        <v>130</v>
      </c>
      <c r="D159" s="1" t="s">
        <v>25</v>
      </c>
      <c r="E159" s="6" t="s">
        <v>132</v>
      </c>
      <c r="G159" s="6" t="s">
        <v>22</v>
      </c>
      <c r="J159" s="2">
        <v>8981.2500000000018</v>
      </c>
      <c r="M159" s="2">
        <v>905.23713600000019</v>
      </c>
      <c r="N159" s="2">
        <f t="shared" si="25"/>
        <v>9886.4871360000016</v>
      </c>
      <c r="O159" s="2">
        <f t="shared" si="26"/>
        <v>905.23713600000019</v>
      </c>
      <c r="S159" s="2">
        <f t="shared" si="27"/>
        <v>8981.2500000000018</v>
      </c>
    </row>
    <row r="160" spans="1:19">
      <c r="A160" s="1">
        <v>13</v>
      </c>
      <c r="B160" s="1" t="s">
        <v>228</v>
      </c>
      <c r="C160" s="1" t="s">
        <v>130</v>
      </c>
      <c r="D160" s="1" t="s">
        <v>56</v>
      </c>
      <c r="E160" s="6" t="s">
        <v>132</v>
      </c>
      <c r="G160" s="6" t="s">
        <v>22</v>
      </c>
      <c r="J160" s="2">
        <v>8981.2500000000018</v>
      </c>
      <c r="M160" s="2">
        <v>905.23713600000019</v>
      </c>
      <c r="N160" s="2">
        <f t="shared" si="25"/>
        <v>9886.4871360000016</v>
      </c>
      <c r="O160" s="2">
        <f t="shared" si="26"/>
        <v>905.23713600000019</v>
      </c>
      <c r="S160" s="2">
        <f t="shared" si="27"/>
        <v>8981.2500000000018</v>
      </c>
    </row>
    <row r="161" spans="1:19">
      <c r="A161" s="1">
        <v>14</v>
      </c>
      <c r="B161" s="1" t="s">
        <v>322</v>
      </c>
      <c r="C161" s="1" t="s">
        <v>130</v>
      </c>
      <c r="D161" s="1" t="s">
        <v>196</v>
      </c>
      <c r="E161" s="6" t="s">
        <v>132</v>
      </c>
      <c r="G161" s="6" t="s">
        <v>22</v>
      </c>
      <c r="J161" s="2">
        <v>7902.96052631579</v>
      </c>
      <c r="M161" s="2">
        <v>661.13467031578944</v>
      </c>
      <c r="N161" s="2">
        <f t="shared" si="25"/>
        <v>8564.0951966315788</v>
      </c>
      <c r="O161" s="2">
        <f t="shared" si="26"/>
        <v>661.13467031578944</v>
      </c>
      <c r="S161" s="2">
        <f t="shared" si="27"/>
        <v>7902.9605263157891</v>
      </c>
    </row>
    <row r="162" spans="1:19">
      <c r="A162" s="1">
        <v>15</v>
      </c>
      <c r="B162" s="1" t="s">
        <v>331</v>
      </c>
      <c r="C162" s="1" t="s">
        <v>130</v>
      </c>
      <c r="D162" s="1" t="s">
        <v>62</v>
      </c>
      <c r="E162" s="6" t="s">
        <v>132</v>
      </c>
      <c r="G162" s="6" t="s">
        <v>22</v>
      </c>
      <c r="J162" s="2">
        <v>9052.6315789473683</v>
      </c>
      <c r="M162" s="2">
        <v>921.49273726315778</v>
      </c>
      <c r="N162" s="2">
        <f t="shared" si="25"/>
        <v>9974.1243162105256</v>
      </c>
      <c r="O162" s="2">
        <f t="shared" si="26"/>
        <v>921.49273726315778</v>
      </c>
      <c r="S162" s="2">
        <f t="shared" si="27"/>
        <v>9052.6315789473683</v>
      </c>
    </row>
    <row r="163" spans="1:19">
      <c r="A163" s="1">
        <v>16</v>
      </c>
      <c r="B163" s="1" t="s">
        <v>332</v>
      </c>
      <c r="C163" s="1" t="s">
        <v>130</v>
      </c>
      <c r="D163" s="1" t="s">
        <v>196</v>
      </c>
      <c r="E163" s="6" t="s">
        <v>132</v>
      </c>
      <c r="G163" s="6" t="s">
        <v>22</v>
      </c>
      <c r="J163" s="2">
        <v>9273.5095529920709</v>
      </c>
      <c r="M163" s="2">
        <v>992.09312950540732</v>
      </c>
      <c r="N163" s="2">
        <f t="shared" si="25"/>
        <v>10265.602682497478</v>
      </c>
      <c r="O163" s="2">
        <f t="shared" si="26"/>
        <v>992.09312950540732</v>
      </c>
      <c r="S163" s="2">
        <f t="shared" si="27"/>
        <v>9273.5095529920709</v>
      </c>
    </row>
    <row r="164" spans="1:19">
      <c r="A164" s="1">
        <v>17</v>
      </c>
      <c r="B164" s="1" t="s">
        <v>334</v>
      </c>
      <c r="C164" s="1" t="s">
        <v>130</v>
      </c>
      <c r="D164" s="1" t="s">
        <v>66</v>
      </c>
      <c r="E164" s="6" t="s">
        <v>132</v>
      </c>
      <c r="G164" s="6" t="s">
        <v>40</v>
      </c>
      <c r="J164" s="2">
        <v>13878.649963950975</v>
      </c>
      <c r="M164" s="2">
        <v>2422.7219282999281</v>
      </c>
      <c r="N164" s="2">
        <f t="shared" si="25"/>
        <v>16301.371892250903</v>
      </c>
      <c r="O164" s="2">
        <f t="shared" si="26"/>
        <v>2422.7219282999281</v>
      </c>
      <c r="S164" s="2">
        <f t="shared" si="27"/>
        <v>13878.649963950975</v>
      </c>
    </row>
    <row r="165" spans="1:19">
      <c r="A165" s="1">
        <v>18</v>
      </c>
      <c r="B165" s="1" t="s">
        <v>339</v>
      </c>
      <c r="C165" s="1" t="s">
        <v>130</v>
      </c>
      <c r="D165" s="1" t="s">
        <v>62</v>
      </c>
      <c r="E165" s="6" t="s">
        <v>132</v>
      </c>
      <c r="G165" s="6" t="s">
        <v>22</v>
      </c>
      <c r="J165" s="2">
        <v>9429.2763157894733</v>
      </c>
      <c r="M165" s="2">
        <v>1025.943253052631</v>
      </c>
      <c r="N165" s="2">
        <f t="shared" si="25"/>
        <v>10455.219568842105</v>
      </c>
      <c r="O165" s="2">
        <f t="shared" si="26"/>
        <v>1025.943253052631</v>
      </c>
      <c r="S165" s="2">
        <f t="shared" si="27"/>
        <v>9429.2763157894733</v>
      </c>
    </row>
    <row r="166" spans="1:19">
      <c r="A166" s="1">
        <v>19</v>
      </c>
      <c r="B166" s="1" t="s">
        <v>341</v>
      </c>
      <c r="C166" s="1" t="s">
        <v>130</v>
      </c>
      <c r="D166" s="1" t="s">
        <v>80</v>
      </c>
      <c r="E166" s="6" t="s">
        <v>132</v>
      </c>
      <c r="G166" s="6" t="s">
        <v>22</v>
      </c>
      <c r="J166" s="2">
        <v>10532.434210526317</v>
      </c>
      <c r="M166" s="2">
        <v>1331.869235368421</v>
      </c>
      <c r="N166" s="2">
        <f t="shared" si="25"/>
        <v>11864.303445894737</v>
      </c>
      <c r="O166" s="2">
        <f t="shared" si="26"/>
        <v>1331.869235368421</v>
      </c>
      <c r="S166" s="2">
        <f t="shared" si="27"/>
        <v>10532.434210526317</v>
      </c>
    </row>
    <row r="167" spans="1:19">
      <c r="A167" s="1">
        <v>20</v>
      </c>
      <c r="B167" s="1" t="s">
        <v>346</v>
      </c>
      <c r="C167" s="1" t="s">
        <v>130</v>
      </c>
      <c r="D167" s="1" t="s">
        <v>398</v>
      </c>
      <c r="E167" s="6" t="s">
        <v>132</v>
      </c>
      <c r="G167" s="6" t="s">
        <v>22</v>
      </c>
      <c r="J167" s="2">
        <v>12470.625000000002</v>
      </c>
      <c r="M167" s="2">
        <v>1869.3652040000002</v>
      </c>
      <c r="N167" s="2">
        <f t="shared" si="25"/>
        <v>14339.990204000002</v>
      </c>
      <c r="O167" s="2">
        <f t="shared" si="26"/>
        <v>1869.3652040000002</v>
      </c>
      <c r="S167" s="2">
        <f t="shared" si="27"/>
        <v>12470.625000000002</v>
      </c>
    </row>
    <row r="168" spans="1:19">
      <c r="A168" s="1">
        <v>21</v>
      </c>
      <c r="B168" s="1" t="s">
        <v>347</v>
      </c>
      <c r="C168" s="1" t="s">
        <v>130</v>
      </c>
      <c r="D168" s="1" t="s">
        <v>62</v>
      </c>
      <c r="E168" s="6" t="s">
        <v>132</v>
      </c>
      <c r="G168" s="6" t="s">
        <v>22</v>
      </c>
      <c r="J168" s="2">
        <v>10163.322368421053</v>
      </c>
      <c r="M168" s="2">
        <v>1229.5077298947367</v>
      </c>
      <c r="N168" s="2">
        <f t="shared" si="25"/>
        <v>11392.83009831579</v>
      </c>
      <c r="O168" s="2">
        <f t="shared" si="26"/>
        <v>1229.5077298947367</v>
      </c>
      <c r="S168" s="2">
        <f t="shared" si="27"/>
        <v>10163.322368421053</v>
      </c>
    </row>
    <row r="169" spans="1:19">
      <c r="A169" s="1">
        <v>22</v>
      </c>
      <c r="B169" s="1" t="s">
        <v>348</v>
      </c>
      <c r="C169" s="1" t="s">
        <v>130</v>
      </c>
      <c r="D169" s="1" t="s">
        <v>38</v>
      </c>
      <c r="E169" s="6" t="s">
        <v>132</v>
      </c>
      <c r="G169" s="6" t="s">
        <v>22</v>
      </c>
      <c r="J169" s="2">
        <v>8187.6973684210525</v>
      </c>
      <c r="M169" s="2">
        <v>729.06591242105242</v>
      </c>
      <c r="N169" s="2">
        <f t="shared" si="25"/>
        <v>8916.763280842104</v>
      </c>
      <c r="O169" s="2">
        <f t="shared" si="26"/>
        <v>729.06591242105242</v>
      </c>
      <c r="S169" s="2">
        <f t="shared" si="27"/>
        <v>8187.6973684210516</v>
      </c>
    </row>
    <row r="170" spans="1:19">
      <c r="A170" s="1">
        <v>23</v>
      </c>
      <c r="B170" s="1" t="s">
        <v>353</v>
      </c>
      <c r="C170" s="1" t="s">
        <v>130</v>
      </c>
      <c r="D170" s="1" t="s">
        <v>196</v>
      </c>
      <c r="E170" s="6" t="s">
        <v>132</v>
      </c>
      <c r="G170" s="6" t="s">
        <v>22</v>
      </c>
      <c r="J170" s="2">
        <v>1709.5394736842106</v>
      </c>
      <c r="M170" s="2">
        <v>0</v>
      </c>
      <c r="N170" s="2">
        <f t="shared" si="25"/>
        <v>1709.5394736842106</v>
      </c>
      <c r="O170" s="2">
        <f t="shared" si="26"/>
        <v>0</v>
      </c>
      <c r="S170" s="2">
        <f t="shared" si="27"/>
        <v>1709.5394736842106</v>
      </c>
    </row>
    <row r="171" spans="1:19">
      <c r="A171" s="1">
        <v>24</v>
      </c>
      <c r="B171" s="1" t="s">
        <v>354</v>
      </c>
      <c r="C171" s="1" t="s">
        <v>130</v>
      </c>
      <c r="D171" s="1" t="s">
        <v>196</v>
      </c>
      <c r="E171" s="6" t="s">
        <v>132</v>
      </c>
      <c r="G171" s="6" t="s">
        <v>22</v>
      </c>
      <c r="J171" s="2">
        <v>7023.8486842105258</v>
      </c>
      <c r="M171" s="2">
        <v>466.43410947368426</v>
      </c>
      <c r="N171" s="2">
        <f t="shared" si="25"/>
        <v>7490.2827936842104</v>
      </c>
      <c r="O171" s="2">
        <f t="shared" si="26"/>
        <v>466.43410947368426</v>
      </c>
      <c r="S171" s="2">
        <f t="shared" si="27"/>
        <v>7023.8486842105258</v>
      </c>
    </row>
    <row r="172" spans="1:19">
      <c r="A172" s="1">
        <v>25</v>
      </c>
      <c r="B172" s="1" t="s">
        <v>355</v>
      </c>
      <c r="C172" s="1" t="s">
        <v>130</v>
      </c>
      <c r="D172" s="1" t="s">
        <v>131</v>
      </c>
      <c r="E172" s="6" t="s">
        <v>132</v>
      </c>
      <c r="G172" s="6" t="s">
        <v>71</v>
      </c>
      <c r="J172" s="2">
        <v>4449.8353460706567</v>
      </c>
      <c r="M172" s="2">
        <v>140.42442165248747</v>
      </c>
      <c r="N172" s="2">
        <f t="shared" si="25"/>
        <v>4590.2597677231443</v>
      </c>
      <c r="O172" s="2">
        <f t="shared" si="26"/>
        <v>140.42442165248747</v>
      </c>
      <c r="S172" s="2">
        <f t="shared" si="27"/>
        <v>4449.8353460706567</v>
      </c>
    </row>
    <row r="173" spans="1:19">
      <c r="A173" s="1">
        <v>26</v>
      </c>
      <c r="B173" s="1" t="s">
        <v>362</v>
      </c>
      <c r="C173" s="1" t="s">
        <v>130</v>
      </c>
      <c r="D173" s="1" t="s">
        <v>45</v>
      </c>
      <c r="E173" s="6" t="s">
        <v>132</v>
      </c>
      <c r="G173" s="6" t="s">
        <v>22</v>
      </c>
      <c r="J173" s="2">
        <v>10283.773431867341</v>
      </c>
      <c r="M173" s="2">
        <v>1217.3637590194664</v>
      </c>
      <c r="N173" s="2">
        <f t="shared" si="25"/>
        <v>11501.137190886808</v>
      </c>
      <c r="O173" s="2">
        <f t="shared" si="26"/>
        <v>1217.3637590194664</v>
      </c>
      <c r="S173" s="2">
        <f t="shared" si="27"/>
        <v>10283.773431867341</v>
      </c>
    </row>
    <row r="174" spans="1:19">
      <c r="A174" s="1">
        <v>27</v>
      </c>
      <c r="B174" s="1" t="s">
        <v>364</v>
      </c>
      <c r="C174" s="1" t="s">
        <v>130</v>
      </c>
      <c r="D174" s="1" t="s">
        <v>56</v>
      </c>
      <c r="E174" s="6" t="s">
        <v>132</v>
      </c>
      <c r="G174" s="6" t="s">
        <v>22</v>
      </c>
      <c r="J174" s="2">
        <v>9745.6515861571752</v>
      </c>
      <c r="M174" s="2">
        <v>1162.543055734679</v>
      </c>
      <c r="N174" s="2">
        <f t="shared" si="25"/>
        <v>10908.194641891854</v>
      </c>
      <c r="O174" s="2">
        <f t="shared" si="26"/>
        <v>1162.543055734679</v>
      </c>
      <c r="S174" s="2">
        <f t="shared" si="27"/>
        <v>9745.6515861571752</v>
      </c>
    </row>
    <row r="175" spans="1:19">
      <c r="A175" s="1">
        <v>28</v>
      </c>
      <c r="B175" s="1" t="s">
        <v>30</v>
      </c>
      <c r="C175" s="1" t="s">
        <v>130</v>
      </c>
      <c r="D175" s="1" t="s">
        <v>16</v>
      </c>
      <c r="E175" s="6" t="s">
        <v>132</v>
      </c>
      <c r="G175" s="6" t="s">
        <v>40</v>
      </c>
      <c r="J175" s="2">
        <v>10937.5</v>
      </c>
      <c r="M175" s="2">
        <v>1444.2014319999996</v>
      </c>
      <c r="N175" s="2">
        <f t="shared" si="25"/>
        <v>12381.701432</v>
      </c>
      <c r="O175" s="2">
        <f t="shared" si="26"/>
        <v>1444.2014319999996</v>
      </c>
      <c r="S175" s="2">
        <f t="shared" si="27"/>
        <v>10937.5</v>
      </c>
    </row>
    <row r="176" spans="1:19">
      <c r="A176" s="1">
        <v>29</v>
      </c>
      <c r="B176" s="1" t="s">
        <v>366</v>
      </c>
      <c r="C176" s="1" t="s">
        <v>130</v>
      </c>
      <c r="D176" s="1" t="s">
        <v>80</v>
      </c>
      <c r="E176" s="6" t="s">
        <v>132</v>
      </c>
      <c r="G176" s="6" t="s">
        <v>22</v>
      </c>
      <c r="J176" s="2">
        <v>10099.594448449894</v>
      </c>
      <c r="M176" s="2">
        <v>1261.6644671204042</v>
      </c>
      <c r="N176" s="2">
        <f t="shared" si="25"/>
        <v>11361.258915570299</v>
      </c>
      <c r="O176" s="2">
        <f t="shared" si="26"/>
        <v>1261.6644671204042</v>
      </c>
      <c r="S176" s="2">
        <f t="shared" si="27"/>
        <v>10099.594448449894</v>
      </c>
    </row>
    <row r="177" spans="1:19">
      <c r="A177" s="1">
        <v>30</v>
      </c>
      <c r="B177" s="1" t="s">
        <v>367</v>
      </c>
      <c r="C177" s="1" t="s">
        <v>130</v>
      </c>
      <c r="D177" s="1" t="s">
        <v>411</v>
      </c>
      <c r="E177" s="6" t="s">
        <v>132</v>
      </c>
      <c r="G177" s="6" t="s">
        <v>22</v>
      </c>
      <c r="J177" s="2">
        <v>7852.6045421773615</v>
      </c>
      <c r="M177" s="2">
        <v>687.74573297188181</v>
      </c>
      <c r="N177" s="2">
        <f t="shared" si="25"/>
        <v>8540.3502751492433</v>
      </c>
      <c r="O177" s="2">
        <f t="shared" si="26"/>
        <v>687.74573297188181</v>
      </c>
      <c r="S177" s="2">
        <f t="shared" si="27"/>
        <v>7852.6045421773615</v>
      </c>
    </row>
    <row r="178" spans="1:19">
      <c r="A178" s="1">
        <v>31</v>
      </c>
      <c r="B178" s="1" t="s">
        <v>368</v>
      </c>
      <c r="C178" s="1" t="s">
        <v>130</v>
      </c>
      <c r="D178" s="1" t="s">
        <v>80</v>
      </c>
      <c r="E178" s="6" t="s">
        <v>132</v>
      </c>
      <c r="G178" s="6" t="s">
        <v>22</v>
      </c>
      <c r="J178" s="2">
        <v>13117.50684931507</v>
      </c>
      <c r="M178" s="2">
        <v>2167.8892012054794</v>
      </c>
      <c r="N178" s="2">
        <f t="shared" si="25"/>
        <v>15285.39605052055</v>
      </c>
      <c r="O178" s="2">
        <f t="shared" si="26"/>
        <v>2167.8892012054794</v>
      </c>
      <c r="S178" s="2">
        <f t="shared" si="27"/>
        <v>13117.506849315072</v>
      </c>
    </row>
    <row r="179" spans="1:19">
      <c r="A179" s="1">
        <v>32</v>
      </c>
      <c r="B179" s="1" t="s">
        <v>369</v>
      </c>
      <c r="C179" s="1" t="s">
        <v>130</v>
      </c>
      <c r="D179" s="1" t="s">
        <v>66</v>
      </c>
      <c r="E179" s="6" t="s">
        <v>132</v>
      </c>
      <c r="G179" s="6" t="s">
        <v>22</v>
      </c>
      <c r="J179" s="2">
        <v>7830.1568132660423</v>
      </c>
      <c r="M179" s="2">
        <v>719.37547649891883</v>
      </c>
      <c r="N179" s="2">
        <f t="shared" si="25"/>
        <v>8549.5322897649603</v>
      </c>
      <c r="O179" s="2">
        <f t="shared" si="26"/>
        <v>719.37547649891883</v>
      </c>
      <c r="S179" s="2">
        <f t="shared" si="27"/>
        <v>7830.1568132660414</v>
      </c>
    </row>
    <row r="180" spans="1:19">
      <c r="A180" s="1">
        <v>33</v>
      </c>
      <c r="B180" s="1" t="s">
        <v>420</v>
      </c>
      <c r="C180" s="1" t="s">
        <v>130</v>
      </c>
      <c r="D180" s="1" t="s">
        <v>421</v>
      </c>
      <c r="E180" s="6" t="s">
        <v>132</v>
      </c>
      <c r="G180" s="6" t="s">
        <v>22</v>
      </c>
      <c r="J180" s="2">
        <v>6158.0389329488116</v>
      </c>
      <c r="M180" s="2">
        <v>399.55910582263886</v>
      </c>
      <c r="N180" s="2">
        <f t="shared" si="25"/>
        <v>6557.5980387714508</v>
      </c>
      <c r="O180" s="2">
        <f t="shared" si="26"/>
        <v>399.55910582263886</v>
      </c>
      <c r="S180" s="2">
        <f t="shared" si="27"/>
        <v>6158.0389329488116</v>
      </c>
    </row>
    <row r="181" spans="1:19">
      <c r="A181" s="1">
        <v>34</v>
      </c>
      <c r="B181" s="1" t="s">
        <v>371</v>
      </c>
      <c r="C181" s="1" t="s">
        <v>130</v>
      </c>
      <c r="D181" s="1" t="s">
        <v>78</v>
      </c>
      <c r="E181" s="6" t="s">
        <v>132</v>
      </c>
      <c r="G181" s="6" t="s">
        <v>22</v>
      </c>
      <c r="J181" s="2">
        <v>7905.091925018025</v>
      </c>
      <c r="M181" s="2">
        <v>804.98814748377799</v>
      </c>
      <c r="N181" s="2">
        <f t="shared" si="25"/>
        <v>8710.0800725018034</v>
      </c>
      <c r="O181" s="2">
        <f t="shared" si="26"/>
        <v>804.98814748377799</v>
      </c>
      <c r="S181" s="2">
        <f t="shared" si="27"/>
        <v>7905.091925018025</v>
      </c>
    </row>
    <row r="182" spans="1:19">
      <c r="A182" s="1">
        <v>35</v>
      </c>
      <c r="B182" s="1" t="s">
        <v>380</v>
      </c>
      <c r="C182" s="1" t="s">
        <v>130</v>
      </c>
      <c r="D182" s="1" t="s">
        <v>66</v>
      </c>
      <c r="E182" s="6" t="s">
        <v>132</v>
      </c>
      <c r="G182" s="6" t="s">
        <v>22</v>
      </c>
      <c r="J182" s="2">
        <v>7480.2894736842118</v>
      </c>
      <c r="M182" s="2">
        <v>742.90782568421071</v>
      </c>
      <c r="N182" s="2">
        <f t="shared" si="25"/>
        <v>8223.197299368423</v>
      </c>
      <c r="O182" s="2">
        <f t="shared" si="26"/>
        <v>742.90782568421071</v>
      </c>
      <c r="S182" s="2">
        <f t="shared" si="27"/>
        <v>7480.2894736842127</v>
      </c>
    </row>
    <row r="183" spans="1:19">
      <c r="A183" s="1">
        <v>36</v>
      </c>
      <c r="B183" s="1" t="s">
        <v>384</v>
      </c>
      <c r="C183" s="1" t="s">
        <v>130</v>
      </c>
      <c r="D183" s="1" t="s">
        <v>80</v>
      </c>
      <c r="E183" s="6" t="s">
        <v>132</v>
      </c>
      <c r="G183" s="6" t="s">
        <v>22</v>
      </c>
      <c r="J183" s="2">
        <v>10211.232876712329</v>
      </c>
      <c r="M183" s="2">
        <v>1656.8747849863014</v>
      </c>
      <c r="N183" s="2">
        <f t="shared" si="25"/>
        <v>11868.10766169863</v>
      </c>
      <c r="O183" s="2">
        <f t="shared" si="26"/>
        <v>1656.8747849863014</v>
      </c>
      <c r="S183" s="2">
        <f t="shared" si="27"/>
        <v>10211.232876712329</v>
      </c>
    </row>
    <row r="184" spans="1:19">
      <c r="A184" s="1">
        <v>37</v>
      </c>
      <c r="B184" s="1" t="s">
        <v>386</v>
      </c>
      <c r="C184" s="1" t="s">
        <v>130</v>
      </c>
      <c r="D184" s="1" t="s">
        <v>196</v>
      </c>
      <c r="E184" s="6" t="s">
        <v>132</v>
      </c>
      <c r="G184" s="6" t="s">
        <v>22</v>
      </c>
      <c r="J184" s="2">
        <v>5778.8031723143476</v>
      </c>
      <c r="M184" s="2">
        <v>505.71176039221365</v>
      </c>
      <c r="N184" s="2">
        <f t="shared" si="25"/>
        <v>6284.514932706561</v>
      </c>
      <c r="O184" s="2">
        <f t="shared" si="26"/>
        <v>505.71176039221365</v>
      </c>
      <c r="S184" s="2">
        <f t="shared" si="27"/>
        <v>5778.8031723143476</v>
      </c>
    </row>
    <row r="185" spans="1:19">
      <c r="A185" s="1">
        <v>38</v>
      </c>
      <c r="B185" s="1" t="s">
        <v>389</v>
      </c>
      <c r="C185" s="1" t="s">
        <v>130</v>
      </c>
      <c r="D185" s="1" t="s">
        <v>59</v>
      </c>
      <c r="E185" s="6" t="s">
        <v>132</v>
      </c>
      <c r="G185" s="6" t="s">
        <v>40</v>
      </c>
      <c r="J185" s="2">
        <v>7254.8666186012979</v>
      </c>
      <c r="M185" s="2">
        <v>587.66184211679888</v>
      </c>
      <c r="N185" s="2">
        <f t="shared" si="25"/>
        <v>7842.5284607180965</v>
      </c>
      <c r="O185" s="2">
        <f t="shared" si="26"/>
        <v>587.66184211679888</v>
      </c>
      <c r="S185" s="2">
        <f t="shared" si="27"/>
        <v>7254.8666186012979</v>
      </c>
    </row>
    <row r="186" spans="1:19">
      <c r="A186" s="1">
        <v>39</v>
      </c>
      <c r="B186" s="1" t="s">
        <v>390</v>
      </c>
      <c r="C186" s="1" t="s">
        <v>130</v>
      </c>
      <c r="D186" s="1" t="s">
        <v>196</v>
      </c>
      <c r="E186" s="6" t="s">
        <v>132</v>
      </c>
      <c r="G186" s="6" t="s">
        <v>22</v>
      </c>
      <c r="J186" s="2">
        <v>5560.9931506849325</v>
      </c>
      <c r="M186" s="2">
        <v>476.41778652054842</v>
      </c>
      <c r="N186" s="2">
        <f t="shared" si="25"/>
        <v>6037.4109372054809</v>
      </c>
      <c r="O186" s="2">
        <f t="shared" si="26"/>
        <v>476.41778652054842</v>
      </c>
      <c r="S186" s="2">
        <f t="shared" si="27"/>
        <v>5560.9931506849325</v>
      </c>
    </row>
    <row r="187" spans="1:19">
      <c r="A187" s="1">
        <v>40</v>
      </c>
      <c r="B187" s="1" t="s">
        <v>391</v>
      </c>
      <c r="C187" s="1" t="s">
        <v>130</v>
      </c>
      <c r="D187" s="1" t="s">
        <v>196</v>
      </c>
      <c r="E187" s="6" t="s">
        <v>132</v>
      </c>
      <c r="G187" s="6" t="s">
        <v>22</v>
      </c>
      <c r="J187" s="2">
        <v>5555.587599134823</v>
      </c>
      <c r="M187" s="2">
        <v>479.99718101225659</v>
      </c>
      <c r="N187" s="2">
        <f t="shared" si="25"/>
        <v>6035.58478014708</v>
      </c>
      <c r="O187" s="2">
        <f t="shared" si="26"/>
        <v>479.99718101225659</v>
      </c>
      <c r="S187" s="2">
        <f t="shared" si="27"/>
        <v>5555.587599134823</v>
      </c>
    </row>
    <row r="188" spans="1:19">
      <c r="A188" s="1">
        <v>41</v>
      </c>
      <c r="B188" s="1" t="s">
        <v>392</v>
      </c>
      <c r="C188" s="1" t="s">
        <v>130</v>
      </c>
      <c r="D188" s="1" t="s">
        <v>131</v>
      </c>
      <c r="E188" s="6" t="s">
        <v>132</v>
      </c>
      <c r="G188" s="6" t="s">
        <v>71</v>
      </c>
      <c r="J188" s="2">
        <v>3746.715933669791</v>
      </c>
      <c r="M188" s="2">
        <v>154.5909013640952</v>
      </c>
      <c r="N188" s="2">
        <f t="shared" si="25"/>
        <v>3901.3068350338863</v>
      </c>
      <c r="O188" s="2">
        <f t="shared" si="26"/>
        <v>154.5909013640952</v>
      </c>
      <c r="S188" s="2">
        <f t="shared" si="27"/>
        <v>3746.715933669791</v>
      </c>
    </row>
    <row r="189" spans="1:19">
      <c r="A189" s="1">
        <v>42</v>
      </c>
      <c r="B189" s="1" t="s">
        <v>401</v>
      </c>
      <c r="C189" s="1" t="s">
        <v>130</v>
      </c>
      <c r="D189" s="1" t="s">
        <v>196</v>
      </c>
      <c r="E189" s="6" t="s">
        <v>132</v>
      </c>
      <c r="G189" s="6" t="s">
        <v>22</v>
      </c>
      <c r="J189" s="2">
        <v>4365.1045421773615</v>
      </c>
      <c r="M189" s="2">
        <v>342.85275765248758</v>
      </c>
      <c r="N189" s="2">
        <f t="shared" si="25"/>
        <v>4707.957299829849</v>
      </c>
      <c r="O189" s="2">
        <f t="shared" si="26"/>
        <v>342.85275765248758</v>
      </c>
      <c r="S189" s="2">
        <f t="shared" si="27"/>
        <v>4365.1045421773615</v>
      </c>
    </row>
    <row r="190" spans="1:19">
      <c r="A190" s="1">
        <v>43</v>
      </c>
      <c r="B190" s="1" t="s">
        <v>402</v>
      </c>
      <c r="C190" s="1" t="s">
        <v>130</v>
      </c>
      <c r="D190" s="1" t="s">
        <v>196</v>
      </c>
      <c r="E190" s="6" t="s">
        <v>132</v>
      </c>
      <c r="G190" s="6" t="s">
        <v>22</v>
      </c>
      <c r="J190" s="2">
        <v>4365.1045421773615</v>
      </c>
      <c r="M190" s="2">
        <v>342.85275765248758</v>
      </c>
      <c r="N190" s="2">
        <f t="shared" si="25"/>
        <v>4707.957299829849</v>
      </c>
      <c r="O190" s="2">
        <f t="shared" si="26"/>
        <v>342.85275765248758</v>
      </c>
      <c r="S190" s="2">
        <f t="shared" si="27"/>
        <v>4365.1045421773615</v>
      </c>
    </row>
    <row r="191" spans="1:19">
      <c r="A191" s="1">
        <v>44</v>
      </c>
      <c r="B191" s="1" t="s">
        <v>406</v>
      </c>
      <c r="C191" s="1" t="s">
        <v>130</v>
      </c>
      <c r="D191" s="1" t="s">
        <v>26</v>
      </c>
      <c r="E191" s="6" t="s">
        <v>132</v>
      </c>
      <c r="G191" s="6" t="s">
        <v>22</v>
      </c>
      <c r="J191" s="2">
        <v>5078.8572458543622</v>
      </c>
      <c r="M191" s="2">
        <v>530.91865363518366</v>
      </c>
      <c r="N191" s="2">
        <f t="shared" si="25"/>
        <v>5609.7758994895457</v>
      </c>
      <c r="O191" s="2">
        <f t="shared" si="26"/>
        <v>530.91865363518366</v>
      </c>
      <c r="S191" s="2">
        <f t="shared" si="27"/>
        <v>5078.8572458543622</v>
      </c>
    </row>
    <row r="192" spans="1:19">
      <c r="A192" s="1">
        <v>45</v>
      </c>
      <c r="B192" s="1" t="s">
        <v>422</v>
      </c>
      <c r="C192" s="1" t="s">
        <v>130</v>
      </c>
      <c r="D192" s="1" t="s">
        <v>398</v>
      </c>
      <c r="E192" s="6" t="s">
        <v>132</v>
      </c>
      <c r="G192" s="6" t="s">
        <v>22</v>
      </c>
      <c r="J192" s="2">
        <v>3565.0414563806776</v>
      </c>
      <c r="M192" s="2">
        <v>283.61075790627234</v>
      </c>
      <c r="N192" s="2">
        <f t="shared" si="25"/>
        <v>3848.6522142869499</v>
      </c>
      <c r="O192" s="2">
        <f t="shared" si="26"/>
        <v>283.61075790627234</v>
      </c>
      <c r="S192" s="2">
        <f t="shared" si="27"/>
        <v>3565.0414563806776</v>
      </c>
    </row>
    <row r="193" spans="1:19">
      <c r="A193" s="1">
        <v>46</v>
      </c>
      <c r="B193" s="1" t="s">
        <v>424</v>
      </c>
      <c r="C193" s="1" t="s">
        <v>130</v>
      </c>
      <c r="D193" s="1" t="s">
        <v>80</v>
      </c>
      <c r="E193" s="6" t="s">
        <v>132</v>
      </c>
      <c r="G193" s="6" t="s">
        <v>22</v>
      </c>
      <c r="J193" s="2">
        <v>3520.4300648882486</v>
      </c>
      <c r="M193" s="2">
        <v>313.76997925883234</v>
      </c>
      <c r="N193" s="2">
        <f t="shared" si="25"/>
        <v>3834.2000441470809</v>
      </c>
      <c r="O193" s="2">
        <f t="shared" si="26"/>
        <v>313.76997925883234</v>
      </c>
      <c r="S193" s="2">
        <f t="shared" si="27"/>
        <v>3520.4300648882486</v>
      </c>
    </row>
    <row r="194" spans="1:19">
      <c r="A194" s="1">
        <v>47</v>
      </c>
      <c r="B194" s="1" t="s">
        <v>426</v>
      </c>
      <c r="C194" s="1" t="s">
        <v>130</v>
      </c>
      <c r="D194" s="1" t="s">
        <v>196</v>
      </c>
      <c r="E194" s="6" t="s">
        <v>132</v>
      </c>
      <c r="G194" s="6" t="s">
        <v>22</v>
      </c>
      <c r="J194" s="2">
        <v>3025.8111031002163</v>
      </c>
      <c r="M194" s="2">
        <v>237.03127837346796</v>
      </c>
      <c r="N194" s="2">
        <f t="shared" si="25"/>
        <v>3262.8423814736843</v>
      </c>
      <c r="O194" s="2">
        <f t="shared" si="26"/>
        <v>237.03127837346796</v>
      </c>
      <c r="S194" s="2">
        <f t="shared" si="27"/>
        <v>3025.8111031002163</v>
      </c>
    </row>
    <row r="195" spans="1:19">
      <c r="A195" s="1">
        <v>48</v>
      </c>
      <c r="B195" s="1" t="s">
        <v>429</v>
      </c>
      <c r="C195" s="1" t="s">
        <v>130</v>
      </c>
      <c r="D195" s="1" t="s">
        <v>131</v>
      </c>
      <c r="E195" s="6" t="s">
        <v>132</v>
      </c>
      <c r="G195" s="6" t="s">
        <v>22</v>
      </c>
      <c r="J195" s="2">
        <v>1636.3208363374192</v>
      </c>
      <c r="M195" s="2">
        <v>57.169394895457799</v>
      </c>
      <c r="N195" s="2">
        <f t="shared" si="25"/>
        <v>1693.490231232877</v>
      </c>
      <c r="O195" s="2">
        <f t="shared" si="26"/>
        <v>57.169394895457799</v>
      </c>
      <c r="S195" s="2">
        <f t="shared" si="27"/>
        <v>1636.3208363374192</v>
      </c>
    </row>
    <row r="196" spans="1:19">
      <c r="A196" s="1">
        <v>49</v>
      </c>
      <c r="B196" s="1" t="s">
        <v>430</v>
      </c>
      <c r="C196" s="1" t="s">
        <v>130</v>
      </c>
      <c r="D196" s="1" t="s">
        <v>431</v>
      </c>
      <c r="E196" s="6" t="s">
        <v>132</v>
      </c>
      <c r="G196" s="6" t="s">
        <v>22</v>
      </c>
      <c r="J196" s="2">
        <v>1929.1560922855081</v>
      </c>
      <c r="M196" s="2">
        <v>144.91497473107421</v>
      </c>
      <c r="N196" s="2">
        <f t="shared" si="25"/>
        <v>2074.0710670165822</v>
      </c>
      <c r="O196" s="2">
        <f t="shared" si="26"/>
        <v>144.91497473107421</v>
      </c>
      <c r="S196" s="2">
        <f t="shared" si="27"/>
        <v>1929.1560922855081</v>
      </c>
    </row>
    <row r="197" spans="1:19">
      <c r="A197" s="1">
        <v>50</v>
      </c>
      <c r="B197" s="1" t="s">
        <v>434</v>
      </c>
      <c r="C197" s="1" t="s">
        <v>130</v>
      </c>
      <c r="D197" s="1" t="s">
        <v>196</v>
      </c>
      <c r="E197" s="6" t="s">
        <v>132</v>
      </c>
      <c r="G197" s="6" t="s">
        <v>22</v>
      </c>
      <c r="J197" s="2">
        <v>1869.8630136986303</v>
      </c>
      <c r="M197" s="2">
        <v>146.01937709589043</v>
      </c>
      <c r="N197" s="2">
        <f t="shared" si="25"/>
        <v>2015.8823907945207</v>
      </c>
      <c r="O197" s="2">
        <f t="shared" si="26"/>
        <v>146.01937709589043</v>
      </c>
      <c r="S197" s="2">
        <f t="shared" si="27"/>
        <v>1869.8630136986303</v>
      </c>
    </row>
    <row r="198" spans="1:19">
      <c r="A198" s="1">
        <v>51</v>
      </c>
      <c r="B198" s="1" t="s">
        <v>435</v>
      </c>
      <c r="C198" s="1" t="s">
        <v>130</v>
      </c>
      <c r="D198" s="1" t="s">
        <v>43</v>
      </c>
      <c r="E198" s="6" t="s">
        <v>132</v>
      </c>
      <c r="G198" s="6" t="s">
        <v>22</v>
      </c>
      <c r="J198" s="2">
        <v>1653.3525594808939</v>
      </c>
      <c r="M198" s="2">
        <v>131.52962685508288</v>
      </c>
      <c r="N198" s="2">
        <f t="shared" si="25"/>
        <v>1784.8821863359767</v>
      </c>
      <c r="O198" s="2">
        <f t="shared" si="26"/>
        <v>131.52962685508288</v>
      </c>
      <c r="S198" s="2">
        <f t="shared" si="27"/>
        <v>1653.3525594808939</v>
      </c>
    </row>
    <row r="199" spans="1:19">
      <c r="A199" s="1">
        <v>52</v>
      </c>
      <c r="B199" s="1" t="s">
        <v>436</v>
      </c>
      <c r="C199" s="1" t="s">
        <v>130</v>
      </c>
      <c r="D199" s="1" t="s">
        <v>196</v>
      </c>
      <c r="E199" s="6" t="s">
        <v>132</v>
      </c>
      <c r="G199" s="6" t="s">
        <v>22</v>
      </c>
      <c r="J199" s="2">
        <v>1587.3107426099496</v>
      </c>
      <c r="M199" s="2">
        <v>124.34427717952423</v>
      </c>
      <c r="N199" s="2">
        <f t="shared" si="25"/>
        <v>1711.6550197894737</v>
      </c>
      <c r="O199" s="2">
        <f t="shared" si="26"/>
        <v>124.34427717952423</v>
      </c>
      <c r="S199" s="2">
        <f t="shared" si="27"/>
        <v>1587.3107426099496</v>
      </c>
    </row>
    <row r="200" spans="1:19">
      <c r="A200" s="1">
        <v>53</v>
      </c>
      <c r="B200" s="1" t="s">
        <v>442</v>
      </c>
      <c r="C200" s="1" t="s">
        <v>130</v>
      </c>
      <c r="D200" s="1" t="s">
        <v>62</v>
      </c>
      <c r="E200" s="6" t="s">
        <v>132</v>
      </c>
      <c r="G200" s="6" t="s">
        <v>22</v>
      </c>
      <c r="J200" s="2">
        <v>917.66402307137707</v>
      </c>
      <c r="M200" s="2">
        <v>71.886535244412414</v>
      </c>
      <c r="N200" s="2">
        <f t="shared" si="25"/>
        <v>989.55055831578943</v>
      </c>
      <c r="O200" s="2">
        <f t="shared" si="26"/>
        <v>71.886535244412414</v>
      </c>
      <c r="S200" s="2">
        <f t="shared" si="27"/>
        <v>917.66402307137696</v>
      </c>
    </row>
    <row r="201" spans="1:19" s="3" customFormat="1">
      <c r="B201" s="3" t="s">
        <v>139</v>
      </c>
      <c r="E201" s="5"/>
      <c r="F201" s="5"/>
      <c r="G201" s="5"/>
      <c r="H201" s="4">
        <f t="shared" ref="H201:I201" si="28">SUM(H148:H200)</f>
        <v>0</v>
      </c>
      <c r="I201" s="4">
        <f t="shared" si="28"/>
        <v>0</v>
      </c>
      <c r="J201" s="4">
        <f>SUM(J148:J200)</f>
        <v>380775.25342465745</v>
      </c>
      <c r="K201" s="4">
        <f t="shared" ref="K201:S201" si="29">SUM(K148:K200)</f>
        <v>0</v>
      </c>
      <c r="L201" s="4">
        <f t="shared" si="29"/>
        <v>0</v>
      </c>
      <c r="M201" s="4">
        <f t="shared" si="29"/>
        <v>41689.230385144918</v>
      </c>
      <c r="N201" s="4">
        <f t="shared" si="29"/>
        <v>422464.48380980239</v>
      </c>
      <c r="O201" s="4">
        <f t="shared" si="29"/>
        <v>41689.230385144918</v>
      </c>
      <c r="P201" s="4">
        <f t="shared" si="29"/>
        <v>0</v>
      </c>
      <c r="Q201" s="4">
        <f t="shared" si="29"/>
        <v>0</v>
      </c>
      <c r="R201" s="4">
        <f t="shared" si="29"/>
        <v>0</v>
      </c>
      <c r="S201" s="4">
        <f t="shared" si="29"/>
        <v>380775.25342465745</v>
      </c>
    </row>
    <row r="202" spans="1:19">
      <c r="J202" s="2">
        <f>J201+J129+J96</f>
        <v>1914971.6759949527</v>
      </c>
      <c r="N202" s="2">
        <f>N201+N129+N96</f>
        <v>2246339.2233755216</v>
      </c>
      <c r="S202" s="2">
        <f>S201+S129+S96</f>
        <v>1914971.6759949527</v>
      </c>
    </row>
    <row r="207" spans="1:19">
      <c r="C207" s="6" t="s">
        <v>323</v>
      </c>
      <c r="F207" s="8" t="s">
        <v>110</v>
      </c>
      <c r="G207" s="8"/>
      <c r="H207" s="8"/>
      <c r="I207" s="8"/>
      <c r="N207" s="8" t="s">
        <v>324</v>
      </c>
      <c r="O207" s="8"/>
      <c r="P207" s="8"/>
      <c r="Q207" s="8"/>
    </row>
    <row r="208" spans="1:19">
      <c r="C208" s="6" t="s">
        <v>17</v>
      </c>
      <c r="F208" s="8" t="s">
        <v>47</v>
      </c>
      <c r="G208" s="8"/>
      <c r="H208" s="8"/>
      <c r="I208" s="8"/>
      <c r="N208" s="8" t="s">
        <v>26</v>
      </c>
      <c r="O208" s="8"/>
      <c r="P208" s="8"/>
      <c r="Q208" s="8"/>
    </row>
  </sheetData>
  <mergeCells count="20">
    <mergeCell ref="A142:S142"/>
    <mergeCell ref="F137:I137"/>
    <mergeCell ref="N136:Q136"/>
    <mergeCell ref="N137:Q137"/>
    <mergeCell ref="A1:S1"/>
    <mergeCell ref="A2:S2"/>
    <mergeCell ref="A105:S105"/>
    <mergeCell ref="A106:S106"/>
    <mergeCell ref="A107:S107"/>
    <mergeCell ref="F101:I101"/>
    <mergeCell ref="F102:I102"/>
    <mergeCell ref="N101:Q101"/>
    <mergeCell ref="N102:Q102"/>
    <mergeCell ref="F136:I136"/>
    <mergeCell ref="N207:Q207"/>
    <mergeCell ref="F207:I207"/>
    <mergeCell ref="F208:I208"/>
    <mergeCell ref="N208:Q208"/>
    <mergeCell ref="A143:S143"/>
    <mergeCell ref="A144:S14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0"/>
  <sheetViews>
    <sheetView tabSelected="1" topLeftCell="A61" zoomScale="80" zoomScaleNormal="80" workbookViewId="0">
      <selection activeCell="L97" sqref="L97"/>
    </sheetView>
  </sheetViews>
  <sheetFormatPr baseColWidth="10" defaultRowHeight="15.75"/>
  <cols>
    <col min="1" max="1" width="4.5703125" style="1" customWidth="1"/>
    <col min="2" max="2" width="39.85546875" style="1" customWidth="1"/>
    <col min="3" max="3" width="32.28515625" style="1" customWidth="1"/>
    <col min="4" max="4" width="35.85546875" style="1" customWidth="1"/>
    <col min="5" max="5" width="16.140625" style="6" customWidth="1"/>
    <col min="6" max="6" width="25.85546875" style="6" customWidth="1"/>
    <col min="7" max="7" width="7.28515625" style="6" customWidth="1"/>
    <col min="8" max="9" width="11.42578125" style="1"/>
    <col min="10" max="10" width="12.7109375" style="1" customWidth="1"/>
    <col min="11" max="13" width="11.42578125" style="1"/>
    <col min="14" max="14" width="12.28515625" style="1" customWidth="1"/>
    <col min="15" max="18" width="11.42578125" style="1"/>
    <col min="19" max="19" width="12.85546875" style="1" customWidth="1"/>
    <col min="20" max="16384" width="11.42578125" style="1"/>
  </cols>
  <sheetData>
    <row r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>
      <c r="A2" s="7" t="s">
        <v>438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19" s="3" customFormat="1">
      <c r="A4" s="3" t="s">
        <v>1</v>
      </c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444</v>
      </c>
      <c r="J4" s="3" t="s">
        <v>9</v>
      </c>
      <c r="K4" s="3" t="s">
        <v>449</v>
      </c>
      <c r="L4" s="3" t="s">
        <v>446</v>
      </c>
      <c r="M4" s="5" t="s">
        <v>447</v>
      </c>
      <c r="N4" s="5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</row>
    <row r="5" spans="1:19" s="3" customFormat="1">
      <c r="B5" s="3" t="s">
        <v>140</v>
      </c>
      <c r="E5" s="5"/>
      <c r="F5" s="5"/>
      <c r="G5" s="5"/>
    </row>
    <row r="6" spans="1:19">
      <c r="A6" s="1">
        <v>1</v>
      </c>
      <c r="B6" s="1" t="s">
        <v>164</v>
      </c>
      <c r="C6" s="1" t="s">
        <v>172</v>
      </c>
      <c r="D6" s="1" t="s">
        <v>140</v>
      </c>
      <c r="E6" s="6" t="s">
        <v>41</v>
      </c>
      <c r="F6" s="6" t="s">
        <v>310</v>
      </c>
      <c r="G6" s="6" t="s">
        <v>20</v>
      </c>
      <c r="J6" s="2">
        <v>36251.381578947374</v>
      </c>
      <c r="M6" s="2">
        <v>9022.218369684213</v>
      </c>
      <c r="N6" s="2">
        <f>H6+I6+J6+K6+L6+M6</f>
        <v>45273.599948631585</v>
      </c>
      <c r="O6" s="2">
        <f>M6</f>
        <v>9022.218369684213</v>
      </c>
      <c r="P6" s="2"/>
      <c r="Q6" s="2"/>
      <c r="R6" s="2"/>
      <c r="S6" s="2">
        <f>N6-O6-P6-Q6-R6</f>
        <v>36251.381578947374</v>
      </c>
    </row>
    <row r="7" spans="1:19">
      <c r="A7" s="1">
        <v>2</v>
      </c>
      <c r="B7" s="1" t="s">
        <v>141</v>
      </c>
      <c r="C7" s="1" t="s">
        <v>205</v>
      </c>
      <c r="D7" s="1" t="s">
        <v>140</v>
      </c>
      <c r="E7" s="6" t="s">
        <v>41</v>
      </c>
      <c r="F7" s="6" t="s">
        <v>311</v>
      </c>
      <c r="G7" s="6" t="s">
        <v>22</v>
      </c>
      <c r="J7" s="2">
        <v>12960.051550108148</v>
      </c>
      <c r="M7" s="2">
        <v>2027.8409871031004</v>
      </c>
      <c r="N7" s="2">
        <f t="shared" ref="N7:N14" si="0">H7+I7+J7+K7+L7+M7</f>
        <v>14987.892537211248</v>
      </c>
      <c r="O7" s="2">
        <f t="shared" ref="O7:O14" si="1">M7</f>
        <v>2027.8409871031004</v>
      </c>
      <c r="P7" s="2"/>
      <c r="Q7" s="2"/>
      <c r="R7" s="2"/>
      <c r="S7" s="2">
        <f t="shared" ref="S7:S14" si="2">N7-O7-P7-Q7-R7</f>
        <v>12960.051550108148</v>
      </c>
    </row>
    <row r="8" spans="1:19">
      <c r="A8" s="1">
        <v>3</v>
      </c>
      <c r="B8" s="1" t="s">
        <v>23</v>
      </c>
      <c r="C8" s="1" t="s">
        <v>189</v>
      </c>
      <c r="D8" s="1" t="s">
        <v>148</v>
      </c>
      <c r="E8" s="6" t="s">
        <v>41</v>
      </c>
      <c r="F8" s="6" t="s">
        <v>312</v>
      </c>
      <c r="G8" s="6" t="s">
        <v>22</v>
      </c>
      <c r="J8" s="2">
        <v>10230.263157894737</v>
      </c>
      <c r="M8" s="2">
        <v>1248.0716425263154</v>
      </c>
      <c r="N8" s="2">
        <f t="shared" si="0"/>
        <v>11478.334800421053</v>
      </c>
      <c r="O8" s="2">
        <f t="shared" si="1"/>
        <v>1248.0716425263154</v>
      </c>
      <c r="P8" s="2"/>
      <c r="Q8" s="2"/>
      <c r="R8" s="2"/>
      <c r="S8" s="2">
        <f t="shared" si="2"/>
        <v>10230.263157894737</v>
      </c>
    </row>
    <row r="9" spans="1:19">
      <c r="A9" s="1">
        <v>4</v>
      </c>
      <c r="B9" s="1" t="s">
        <v>82</v>
      </c>
      <c r="C9" s="1" t="s">
        <v>328</v>
      </c>
      <c r="D9" s="1" t="s">
        <v>142</v>
      </c>
      <c r="E9" s="6" t="s">
        <v>24</v>
      </c>
      <c r="F9" s="6" t="s">
        <v>343</v>
      </c>
      <c r="G9" s="6" t="s">
        <v>20</v>
      </c>
      <c r="J9" s="2">
        <v>15538.009192501804</v>
      </c>
      <c r="M9" s="2">
        <v>2719.3346595183857</v>
      </c>
      <c r="N9" s="2">
        <f t="shared" si="0"/>
        <v>18257.343852020189</v>
      </c>
      <c r="O9" s="2">
        <f t="shared" si="1"/>
        <v>2719.3346595183857</v>
      </c>
      <c r="P9" s="2"/>
      <c r="Q9" s="2"/>
      <c r="R9" s="2"/>
      <c r="S9" s="2">
        <f t="shared" si="2"/>
        <v>15538.009192501802</v>
      </c>
    </row>
    <row r="10" spans="1:19">
      <c r="A10" s="1">
        <v>5</v>
      </c>
      <c r="B10" s="1" t="s">
        <v>342</v>
      </c>
      <c r="C10" s="1" t="s">
        <v>31</v>
      </c>
      <c r="D10" s="1" t="s">
        <v>142</v>
      </c>
      <c r="E10" s="6" t="s">
        <v>24</v>
      </c>
      <c r="F10" s="6" t="s">
        <v>344</v>
      </c>
      <c r="G10" s="6" t="s">
        <v>40</v>
      </c>
      <c r="J10" s="2">
        <v>13081.281542898341</v>
      </c>
      <c r="M10" s="2">
        <v>2093.8762095630855</v>
      </c>
      <c r="N10" s="2">
        <f t="shared" si="0"/>
        <v>15175.157752461426</v>
      </c>
      <c r="O10" s="2">
        <f t="shared" si="1"/>
        <v>2093.8762095630855</v>
      </c>
      <c r="P10" s="2"/>
      <c r="Q10" s="2"/>
      <c r="R10" s="2"/>
      <c r="S10" s="2">
        <f t="shared" si="2"/>
        <v>13081.281542898341</v>
      </c>
    </row>
    <row r="11" spans="1:19">
      <c r="A11" s="1">
        <v>6</v>
      </c>
      <c r="B11" s="1" t="s">
        <v>143</v>
      </c>
      <c r="C11" s="1" t="s">
        <v>144</v>
      </c>
      <c r="D11" s="1" t="s">
        <v>142</v>
      </c>
      <c r="E11" s="6" t="s">
        <v>41</v>
      </c>
      <c r="F11" s="6" t="s">
        <v>313</v>
      </c>
      <c r="G11" s="6" t="s">
        <v>22</v>
      </c>
      <c r="J11" s="2">
        <v>9052.6315789473683</v>
      </c>
      <c r="M11" s="2">
        <v>921.49273726315778</v>
      </c>
      <c r="N11" s="2">
        <f t="shared" si="0"/>
        <v>9974.1243162105256</v>
      </c>
      <c r="O11" s="2">
        <f t="shared" si="1"/>
        <v>921.49273726315778</v>
      </c>
      <c r="P11" s="2">
        <v>3621.05</v>
      </c>
      <c r="Q11" s="2"/>
      <c r="R11" s="2"/>
      <c r="S11" s="2">
        <f t="shared" si="2"/>
        <v>5431.5815789473681</v>
      </c>
    </row>
    <row r="12" spans="1:19">
      <c r="A12" s="1">
        <v>7</v>
      </c>
      <c r="B12" s="1" t="s">
        <v>145</v>
      </c>
      <c r="C12" s="1" t="s">
        <v>144</v>
      </c>
      <c r="D12" s="1" t="s">
        <v>142</v>
      </c>
      <c r="E12" s="6" t="s">
        <v>41</v>
      </c>
      <c r="F12" s="6" t="s">
        <v>345</v>
      </c>
      <c r="G12" s="6" t="s">
        <v>22</v>
      </c>
      <c r="J12" s="2">
        <v>9052.6315789473683</v>
      </c>
      <c r="M12" s="2">
        <v>921.49273726315778</v>
      </c>
      <c r="N12" s="2">
        <f t="shared" si="0"/>
        <v>9974.1243162105256</v>
      </c>
      <c r="O12" s="2">
        <f t="shared" si="1"/>
        <v>921.49273726315778</v>
      </c>
      <c r="P12" s="2"/>
      <c r="Q12" s="2"/>
      <c r="R12" s="2"/>
      <c r="S12" s="2">
        <f t="shared" si="2"/>
        <v>9052.6315789473683</v>
      </c>
    </row>
    <row r="13" spans="1:19">
      <c r="A13" s="1">
        <v>8</v>
      </c>
      <c r="B13" s="1" t="s">
        <v>133</v>
      </c>
      <c r="C13" s="1" t="s">
        <v>144</v>
      </c>
      <c r="D13" s="1" t="s">
        <v>142</v>
      </c>
      <c r="E13" s="6" t="s">
        <v>41</v>
      </c>
      <c r="F13" s="6" t="s">
        <v>340</v>
      </c>
      <c r="G13" s="6" t="s">
        <v>22</v>
      </c>
      <c r="J13" s="2">
        <v>9052.6315789473683</v>
      </c>
      <c r="M13" s="2">
        <v>921.49</v>
      </c>
      <c r="N13" s="2">
        <f t="shared" si="0"/>
        <v>9974.1215789473681</v>
      </c>
      <c r="O13" s="2">
        <f t="shared" si="1"/>
        <v>921.49</v>
      </c>
      <c r="P13" s="2"/>
      <c r="Q13" s="2"/>
      <c r="R13" s="2"/>
      <c r="S13" s="2">
        <f t="shared" si="2"/>
        <v>9052.6315789473683</v>
      </c>
    </row>
    <row r="14" spans="1:19">
      <c r="A14" s="1">
        <v>9</v>
      </c>
      <c r="B14" s="1" t="s">
        <v>136</v>
      </c>
      <c r="C14" s="1" t="s">
        <v>144</v>
      </c>
      <c r="D14" s="1" t="s">
        <v>142</v>
      </c>
      <c r="E14" s="6" t="s">
        <v>379</v>
      </c>
      <c r="F14" s="6" t="s">
        <v>273</v>
      </c>
      <c r="G14" s="6" t="s">
        <v>22</v>
      </c>
      <c r="J14" s="2">
        <v>9052.6315789473683</v>
      </c>
      <c r="M14" s="2">
        <v>921.49273726315778</v>
      </c>
      <c r="N14" s="2">
        <f t="shared" si="0"/>
        <v>9974.1243162105256</v>
      </c>
      <c r="O14" s="2">
        <f t="shared" si="1"/>
        <v>921.49273726315778</v>
      </c>
      <c r="P14" s="2"/>
      <c r="Q14" s="2"/>
      <c r="R14" s="2"/>
      <c r="S14" s="2">
        <f t="shared" si="2"/>
        <v>9052.6315789473683</v>
      </c>
    </row>
    <row r="15" spans="1:19" s="3" customFormat="1">
      <c r="B15" s="3" t="s">
        <v>146</v>
      </c>
      <c r="E15" s="5"/>
      <c r="F15" s="5"/>
      <c r="G15" s="5"/>
      <c r="H15" s="4">
        <f t="shared" ref="H15:I15" si="3">SUM(H6:H14)</f>
        <v>0</v>
      </c>
      <c r="I15" s="4">
        <f t="shared" si="3"/>
        <v>0</v>
      </c>
      <c r="J15" s="4">
        <f>SUM(J6:J14)</f>
        <v>124271.51333813991</v>
      </c>
      <c r="K15" s="4">
        <f t="shared" ref="K15:S15" si="4">SUM(K6:K14)</f>
        <v>0</v>
      </c>
      <c r="L15" s="4">
        <f t="shared" si="4"/>
        <v>0</v>
      </c>
      <c r="M15" s="4">
        <f t="shared" si="4"/>
        <v>20797.310080184572</v>
      </c>
      <c r="N15" s="4">
        <f t="shared" si="4"/>
        <v>145068.82341832446</v>
      </c>
      <c r="O15" s="4">
        <f t="shared" si="4"/>
        <v>20797.310080184572</v>
      </c>
      <c r="P15" s="4">
        <f t="shared" si="4"/>
        <v>3621.05</v>
      </c>
      <c r="Q15" s="4">
        <f t="shared" si="4"/>
        <v>0</v>
      </c>
      <c r="R15" s="4">
        <f t="shared" si="4"/>
        <v>0</v>
      </c>
      <c r="S15" s="4">
        <f t="shared" si="4"/>
        <v>120650.4633381399</v>
      </c>
    </row>
    <row r="22" spans="1:19">
      <c r="C22" s="6" t="s">
        <v>323</v>
      </c>
      <c r="F22" s="8" t="s">
        <v>110</v>
      </c>
      <c r="G22" s="8"/>
      <c r="H22" s="8"/>
      <c r="I22" s="8"/>
      <c r="L22" s="8" t="s">
        <v>324</v>
      </c>
      <c r="M22" s="8"/>
      <c r="N22" s="8"/>
      <c r="O22" s="8"/>
    </row>
    <row r="23" spans="1:19">
      <c r="C23" s="6" t="s">
        <v>17</v>
      </c>
      <c r="F23" s="8" t="s">
        <v>47</v>
      </c>
      <c r="G23" s="8"/>
      <c r="H23" s="8"/>
      <c r="I23" s="8"/>
      <c r="L23" s="8" t="s">
        <v>26</v>
      </c>
      <c r="M23" s="8"/>
      <c r="N23" s="8"/>
      <c r="O23" s="8"/>
    </row>
    <row r="27" spans="1:19">
      <c r="A27" s="7" t="s">
        <v>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>
      <c r="A28" s="7" t="s">
        <v>438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>
      <c r="A29" s="7" t="s">
        <v>147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1" spans="1:19" s="3" customFormat="1">
      <c r="A31" s="3" t="s">
        <v>112</v>
      </c>
      <c r="B31" s="3" t="s">
        <v>2</v>
      </c>
      <c r="C31" s="3" t="s">
        <v>3</v>
      </c>
      <c r="D31" s="3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444</v>
      </c>
      <c r="J31" s="3" t="s">
        <v>9</v>
      </c>
      <c r="K31" s="3" t="s">
        <v>437</v>
      </c>
      <c r="L31" s="3" t="s">
        <v>446</v>
      </c>
      <c r="M31" s="5" t="s">
        <v>447</v>
      </c>
      <c r="N31" s="3" t="s">
        <v>439</v>
      </c>
      <c r="O31" s="3" t="s">
        <v>11</v>
      </c>
      <c r="P31" s="3" t="s">
        <v>12</v>
      </c>
      <c r="Q31" s="3" t="s">
        <v>13</v>
      </c>
      <c r="R31" s="3" t="s">
        <v>14</v>
      </c>
      <c r="S31" s="3" t="s">
        <v>15</v>
      </c>
    </row>
    <row r="32" spans="1:19">
      <c r="A32" s="1">
        <v>1</v>
      </c>
      <c r="B32" s="1" t="s">
        <v>179</v>
      </c>
      <c r="C32" s="1" t="s">
        <v>412</v>
      </c>
      <c r="D32" s="1" t="s">
        <v>148</v>
      </c>
      <c r="E32" s="6" t="s">
        <v>149</v>
      </c>
      <c r="G32" s="6" t="s">
        <v>40</v>
      </c>
      <c r="J32" s="2">
        <v>15700.216654650329</v>
      </c>
      <c r="M32" s="2">
        <v>2812.1119814333097</v>
      </c>
      <c r="N32" s="2">
        <f>H32+I32+J32+K32+L32+M32</f>
        <v>18512.328636083639</v>
      </c>
      <c r="O32" s="2">
        <f>M32</f>
        <v>2812.1119814333097</v>
      </c>
      <c r="S32" s="2">
        <f>N32-O32-P32-Q32-R32</f>
        <v>15700.216654650329</v>
      </c>
    </row>
    <row r="33" spans="1:19">
      <c r="A33" s="1">
        <v>2</v>
      </c>
      <c r="B33" s="1" t="s">
        <v>180</v>
      </c>
      <c r="C33" s="1" t="s">
        <v>206</v>
      </c>
      <c r="D33" s="1" t="s">
        <v>148</v>
      </c>
      <c r="E33" s="6" t="s">
        <v>149</v>
      </c>
      <c r="G33" s="6" t="s">
        <v>22</v>
      </c>
      <c r="J33" s="2">
        <v>13999.878514780101</v>
      </c>
      <c r="M33" s="2">
        <v>2252.9146674145636</v>
      </c>
      <c r="N33" s="2">
        <f t="shared" ref="N33:N83" si="5">H33+I33+J33+K33+L33+M33</f>
        <v>16252.793182194664</v>
      </c>
      <c r="O33" s="2">
        <f t="shared" ref="O33:O83" si="6">M33</f>
        <v>2252.9146674145636</v>
      </c>
      <c r="S33" s="2">
        <f t="shared" ref="S33:S83" si="7">N33-O33-P33-Q33-R33</f>
        <v>13999.878514780101</v>
      </c>
    </row>
    <row r="34" spans="1:19">
      <c r="A34" s="1">
        <v>3</v>
      </c>
      <c r="B34" s="1" t="s">
        <v>187</v>
      </c>
      <c r="C34" s="1" t="s">
        <v>206</v>
      </c>
      <c r="D34" s="1" t="s">
        <v>148</v>
      </c>
      <c r="E34" s="6" t="s">
        <v>149</v>
      </c>
      <c r="G34" s="6" t="s">
        <v>22</v>
      </c>
      <c r="J34" s="2">
        <v>13842.782624369143</v>
      </c>
      <c r="M34" s="2">
        <v>2225.2922665378519</v>
      </c>
      <c r="N34" s="2">
        <f t="shared" si="5"/>
        <v>16068.074890906995</v>
      </c>
      <c r="O34" s="2">
        <f t="shared" si="6"/>
        <v>2225.2922665378519</v>
      </c>
      <c r="S34" s="2">
        <f t="shared" si="7"/>
        <v>13842.782624369143</v>
      </c>
    </row>
    <row r="35" spans="1:19">
      <c r="A35" s="1">
        <v>4</v>
      </c>
      <c r="B35" s="1" t="s">
        <v>190</v>
      </c>
      <c r="C35" s="1" t="s">
        <v>206</v>
      </c>
      <c r="D35" s="1" t="s">
        <v>148</v>
      </c>
      <c r="E35" s="6" t="s">
        <v>149</v>
      </c>
      <c r="G35" s="6" t="s">
        <v>22</v>
      </c>
      <c r="J35" s="2">
        <v>13999.878514780101</v>
      </c>
      <c r="M35" s="2">
        <v>2252.9146674145636</v>
      </c>
      <c r="N35" s="2">
        <f t="shared" si="5"/>
        <v>16252.793182194664</v>
      </c>
      <c r="O35" s="2">
        <f t="shared" si="6"/>
        <v>2252.9146674145636</v>
      </c>
      <c r="S35" s="2">
        <f t="shared" si="7"/>
        <v>13999.878514780101</v>
      </c>
    </row>
    <row r="36" spans="1:19">
      <c r="A36" s="1">
        <v>5</v>
      </c>
      <c r="B36" s="1" t="s">
        <v>192</v>
      </c>
      <c r="C36" s="1" t="s">
        <v>206</v>
      </c>
      <c r="D36" s="1" t="s">
        <v>148</v>
      </c>
      <c r="E36" s="6" t="s">
        <v>149</v>
      </c>
      <c r="G36" s="6" t="s">
        <v>22</v>
      </c>
      <c r="J36" s="2">
        <v>14078.426459985583</v>
      </c>
      <c r="M36" s="2">
        <v>2266.7258678529206</v>
      </c>
      <c r="N36" s="2">
        <f t="shared" si="5"/>
        <v>16345.152327838503</v>
      </c>
      <c r="O36" s="2">
        <f t="shared" si="6"/>
        <v>2266.7258678529206</v>
      </c>
      <c r="S36" s="2">
        <f t="shared" si="7"/>
        <v>14078.426459985581</v>
      </c>
    </row>
    <row r="37" spans="1:19">
      <c r="A37" s="1">
        <v>6</v>
      </c>
      <c r="B37" s="1" t="s">
        <v>191</v>
      </c>
      <c r="C37" s="1" t="s">
        <v>205</v>
      </c>
      <c r="D37" s="1" t="s">
        <v>148</v>
      </c>
      <c r="E37" s="6" t="s">
        <v>149</v>
      </c>
      <c r="G37" s="6" t="s">
        <v>22</v>
      </c>
      <c r="J37" s="2">
        <v>12678.632660418169</v>
      </c>
      <c r="M37" s="2">
        <v>1979.5964748954575</v>
      </c>
      <c r="N37" s="2">
        <f t="shared" si="5"/>
        <v>14658.229135313626</v>
      </c>
      <c r="O37" s="2">
        <f t="shared" si="6"/>
        <v>1979.5964748954575</v>
      </c>
      <c r="S37" s="2">
        <f t="shared" si="7"/>
        <v>12678.632660418169</v>
      </c>
    </row>
    <row r="38" spans="1:19">
      <c r="A38" s="1">
        <v>7</v>
      </c>
      <c r="B38" s="1" t="s">
        <v>193</v>
      </c>
      <c r="C38" s="1" t="s">
        <v>206</v>
      </c>
      <c r="D38" s="1" t="s">
        <v>148</v>
      </c>
      <c r="E38" s="6" t="s">
        <v>149</v>
      </c>
      <c r="G38" s="6" t="s">
        <v>22</v>
      </c>
      <c r="J38" s="2">
        <v>13848.36031002163</v>
      </c>
      <c r="M38" s="2">
        <v>2226.4836601932229</v>
      </c>
      <c r="N38" s="2">
        <f t="shared" si="5"/>
        <v>16074.843970214853</v>
      </c>
      <c r="O38" s="2">
        <f t="shared" si="6"/>
        <v>2226.4836601932229</v>
      </c>
      <c r="S38" s="2">
        <f t="shared" si="7"/>
        <v>13848.360310021631</v>
      </c>
    </row>
    <row r="39" spans="1:19">
      <c r="A39" s="1">
        <v>8</v>
      </c>
      <c r="B39" s="1" t="s">
        <v>194</v>
      </c>
      <c r="C39" s="1" t="s">
        <v>206</v>
      </c>
      <c r="D39" s="1" t="s">
        <v>148</v>
      </c>
      <c r="E39" s="6" t="s">
        <v>149</v>
      </c>
      <c r="G39" s="6" t="s">
        <v>22</v>
      </c>
      <c r="J39" s="2">
        <v>14078.426459985583</v>
      </c>
      <c r="M39" s="2">
        <v>2266.7258678529206</v>
      </c>
      <c r="N39" s="2">
        <f t="shared" si="5"/>
        <v>16345.152327838503</v>
      </c>
      <c r="O39" s="2">
        <f t="shared" si="6"/>
        <v>2266.7258678529206</v>
      </c>
      <c r="S39" s="2">
        <f t="shared" si="7"/>
        <v>14078.426459985581</v>
      </c>
    </row>
    <row r="40" spans="1:19">
      <c r="A40" s="1">
        <v>9</v>
      </c>
      <c r="B40" s="1" t="s">
        <v>200</v>
      </c>
      <c r="C40" s="1" t="s">
        <v>205</v>
      </c>
      <c r="D40" s="1" t="s">
        <v>148</v>
      </c>
      <c r="E40" s="6" t="s">
        <v>149</v>
      </c>
      <c r="G40" s="6" t="s">
        <v>22</v>
      </c>
      <c r="J40" s="2">
        <v>12889.696827685653</v>
      </c>
      <c r="M40" s="2">
        <v>2015.7798590511893</v>
      </c>
      <c r="N40" s="2">
        <f t="shared" si="5"/>
        <v>14905.476686736842</v>
      </c>
      <c r="O40" s="2">
        <f t="shared" si="6"/>
        <v>2015.7798590511893</v>
      </c>
      <c r="S40" s="2">
        <f t="shared" si="7"/>
        <v>12889.696827685653</v>
      </c>
    </row>
    <row r="41" spans="1:19">
      <c r="A41" s="1">
        <v>10</v>
      </c>
      <c r="B41" s="1" t="s">
        <v>203</v>
      </c>
      <c r="C41" s="1" t="s">
        <v>205</v>
      </c>
      <c r="D41" s="1" t="s">
        <v>148</v>
      </c>
      <c r="E41" s="6" t="s">
        <v>149</v>
      </c>
      <c r="G41" s="6" t="s">
        <v>22</v>
      </c>
      <c r="J41" s="2">
        <v>12960.051550108148</v>
      </c>
      <c r="M41" s="2">
        <v>2027.8409871031004</v>
      </c>
      <c r="N41" s="2">
        <f t="shared" si="5"/>
        <v>14987.892537211248</v>
      </c>
      <c r="O41" s="2">
        <f t="shared" si="6"/>
        <v>2027.8409871031004</v>
      </c>
      <c r="S41" s="2">
        <f t="shared" si="7"/>
        <v>12960.051550108148</v>
      </c>
    </row>
    <row r="42" spans="1:19">
      <c r="A42" s="1">
        <v>11</v>
      </c>
      <c r="B42" s="1" t="s">
        <v>204</v>
      </c>
      <c r="C42" s="1" t="s">
        <v>206</v>
      </c>
      <c r="D42" s="1" t="s">
        <v>148</v>
      </c>
      <c r="E42" s="6" t="s">
        <v>149</v>
      </c>
      <c r="G42" s="6" t="s">
        <v>22</v>
      </c>
      <c r="J42" s="2">
        <v>14078.426459985583</v>
      </c>
      <c r="M42" s="2">
        <v>2266.7258678529206</v>
      </c>
      <c r="N42" s="2">
        <f t="shared" si="5"/>
        <v>16345.152327838503</v>
      </c>
      <c r="O42" s="2">
        <f t="shared" si="6"/>
        <v>2266.7258678529206</v>
      </c>
      <c r="S42" s="2">
        <f t="shared" si="7"/>
        <v>14078.426459985581</v>
      </c>
    </row>
    <row r="43" spans="1:19">
      <c r="A43" s="1">
        <v>12</v>
      </c>
      <c r="B43" s="1" t="s">
        <v>208</v>
      </c>
      <c r="C43" s="1" t="s">
        <v>205</v>
      </c>
      <c r="D43" s="1" t="s">
        <v>148</v>
      </c>
      <c r="E43" s="6" t="s">
        <v>149</v>
      </c>
      <c r="G43" s="6" t="s">
        <v>22</v>
      </c>
      <c r="J43" s="2">
        <v>12960.051550108148</v>
      </c>
      <c r="M43" s="2">
        <v>2027.8409871031004</v>
      </c>
      <c r="N43" s="2">
        <f t="shared" si="5"/>
        <v>14987.892537211248</v>
      </c>
      <c r="O43" s="2">
        <f t="shared" si="6"/>
        <v>2027.8409871031004</v>
      </c>
      <c r="S43" s="2">
        <f t="shared" si="7"/>
        <v>12960.051550108148</v>
      </c>
    </row>
    <row r="44" spans="1:19">
      <c r="A44" s="1">
        <v>13</v>
      </c>
      <c r="B44" s="1" t="s">
        <v>211</v>
      </c>
      <c r="C44" s="1" t="s">
        <v>206</v>
      </c>
      <c r="D44" s="1" t="s">
        <v>148</v>
      </c>
      <c r="E44" s="6" t="s">
        <v>149</v>
      </c>
      <c r="G44" s="6" t="s">
        <v>22</v>
      </c>
      <c r="J44" s="2">
        <v>13842.782624369143</v>
      </c>
      <c r="M44" s="2">
        <v>2225.2922665378519</v>
      </c>
      <c r="N44" s="2">
        <f t="shared" si="5"/>
        <v>16068.074890906995</v>
      </c>
      <c r="O44" s="2">
        <f t="shared" si="6"/>
        <v>2225.2922665378519</v>
      </c>
      <c r="S44" s="2">
        <f t="shared" si="7"/>
        <v>13842.782624369143</v>
      </c>
    </row>
    <row r="45" spans="1:19">
      <c r="A45" s="1">
        <v>14</v>
      </c>
      <c r="B45" s="1" t="s">
        <v>212</v>
      </c>
      <c r="C45" s="1" t="s">
        <v>205</v>
      </c>
      <c r="D45" s="1" t="s">
        <v>148</v>
      </c>
      <c r="E45" s="6" t="s">
        <v>149</v>
      </c>
      <c r="G45" s="6" t="s">
        <v>22</v>
      </c>
      <c r="J45" s="2">
        <v>12743.756308579668</v>
      </c>
      <c r="M45" s="2">
        <v>1990.6174934852193</v>
      </c>
      <c r="N45" s="2">
        <f t="shared" si="5"/>
        <v>14734.373802064887</v>
      </c>
      <c r="O45" s="2">
        <f t="shared" si="6"/>
        <v>1990.6174934852193</v>
      </c>
      <c r="S45" s="2">
        <f t="shared" si="7"/>
        <v>12743.756308579668</v>
      </c>
    </row>
    <row r="46" spans="1:19">
      <c r="A46" s="1">
        <v>15</v>
      </c>
      <c r="B46" s="1" t="s">
        <v>220</v>
      </c>
      <c r="C46" s="1" t="s">
        <v>206</v>
      </c>
      <c r="D46" s="1" t="s">
        <v>148</v>
      </c>
      <c r="E46" s="6" t="s">
        <v>149</v>
      </c>
      <c r="G46" s="6" t="s">
        <v>22</v>
      </c>
      <c r="J46" s="2">
        <v>13157.22386445566</v>
      </c>
      <c r="M46" s="2">
        <v>2084.7901967354001</v>
      </c>
      <c r="N46" s="2">
        <f t="shared" si="5"/>
        <v>15242.014061191061</v>
      </c>
      <c r="O46" s="2">
        <f t="shared" si="6"/>
        <v>2084.7901967354001</v>
      </c>
      <c r="S46" s="2">
        <f t="shared" si="7"/>
        <v>13157.22386445566</v>
      </c>
    </row>
    <row r="47" spans="1:19">
      <c r="A47" s="1">
        <v>16</v>
      </c>
      <c r="B47" s="1" t="s">
        <v>227</v>
      </c>
      <c r="C47" s="1" t="s">
        <v>205</v>
      </c>
      <c r="D47" s="1" t="s">
        <v>148</v>
      </c>
      <c r="E47" s="6" t="s">
        <v>149</v>
      </c>
      <c r="G47" s="6" t="s">
        <v>22</v>
      </c>
      <c r="J47" s="2">
        <v>12889.696827685653</v>
      </c>
      <c r="M47" s="2">
        <v>2015.7798590511893</v>
      </c>
      <c r="N47" s="2">
        <f t="shared" si="5"/>
        <v>14905.476686736842</v>
      </c>
      <c r="O47" s="2">
        <f t="shared" si="6"/>
        <v>2015.7798590511893</v>
      </c>
      <c r="S47" s="2">
        <f t="shared" si="7"/>
        <v>12889.696827685653</v>
      </c>
    </row>
    <row r="48" spans="1:19">
      <c r="A48" s="1">
        <v>17</v>
      </c>
      <c r="B48" s="1" t="s">
        <v>337</v>
      </c>
      <c r="C48" s="1" t="s">
        <v>205</v>
      </c>
      <c r="D48" s="1" t="s">
        <v>148</v>
      </c>
      <c r="E48" s="6" t="s">
        <v>149</v>
      </c>
      <c r="G48" s="6" t="s">
        <v>22</v>
      </c>
      <c r="J48" s="2">
        <v>12960.051550108148</v>
      </c>
      <c r="M48" s="2">
        <v>2027.8409871031004</v>
      </c>
      <c r="N48" s="2">
        <f t="shared" si="5"/>
        <v>14987.892537211248</v>
      </c>
      <c r="O48" s="2">
        <f t="shared" si="6"/>
        <v>2027.8409871031004</v>
      </c>
      <c r="S48" s="2">
        <f t="shared" si="7"/>
        <v>12960.051550108148</v>
      </c>
    </row>
    <row r="49" spans="1:19">
      <c r="A49" s="1">
        <v>18</v>
      </c>
      <c r="B49" s="1" t="s">
        <v>338</v>
      </c>
      <c r="C49" s="1" t="s">
        <v>21</v>
      </c>
      <c r="D49" s="1" t="s">
        <v>148</v>
      </c>
      <c r="E49" s="6" t="s">
        <v>149</v>
      </c>
      <c r="G49" s="6" t="s">
        <v>22</v>
      </c>
      <c r="J49" s="2">
        <v>9429.2763157894733</v>
      </c>
      <c r="M49" s="2">
        <v>1025.943253052631</v>
      </c>
      <c r="N49" s="2">
        <f t="shared" si="5"/>
        <v>10455.219568842105</v>
      </c>
      <c r="O49" s="2">
        <f t="shared" si="6"/>
        <v>1025.943253052631</v>
      </c>
      <c r="S49" s="2">
        <f t="shared" si="7"/>
        <v>9429.2763157894733</v>
      </c>
    </row>
    <row r="50" spans="1:19">
      <c r="A50" s="1">
        <v>19</v>
      </c>
      <c r="B50" s="1" t="s">
        <v>336</v>
      </c>
      <c r="C50" s="1" t="s">
        <v>335</v>
      </c>
      <c r="D50" s="1" t="s">
        <v>148</v>
      </c>
      <c r="E50" s="6" t="s">
        <v>149</v>
      </c>
      <c r="G50" s="6" t="s">
        <v>22</v>
      </c>
      <c r="J50" s="2">
        <v>10230.263157894737</v>
      </c>
      <c r="M50" s="2">
        <v>1248.0716425263154</v>
      </c>
      <c r="N50" s="2">
        <f t="shared" si="5"/>
        <v>11478.334800421053</v>
      </c>
      <c r="O50" s="2">
        <f t="shared" si="6"/>
        <v>1248.0716425263154</v>
      </c>
      <c r="S50" s="2">
        <f t="shared" si="7"/>
        <v>10230.263157894737</v>
      </c>
    </row>
    <row r="51" spans="1:19">
      <c r="A51" s="1">
        <v>20</v>
      </c>
      <c r="B51" s="1" t="s">
        <v>349</v>
      </c>
      <c r="C51" s="1" t="s">
        <v>335</v>
      </c>
      <c r="D51" s="1" t="s">
        <v>148</v>
      </c>
      <c r="E51" s="6" t="s">
        <v>149</v>
      </c>
      <c r="G51" s="6" t="s">
        <v>22</v>
      </c>
      <c r="J51" s="2">
        <v>10230.263157894737</v>
      </c>
      <c r="M51" s="2">
        <v>1248.0716425263154</v>
      </c>
      <c r="N51" s="2">
        <f t="shared" si="5"/>
        <v>11478.334800421053</v>
      </c>
      <c r="O51" s="2">
        <f t="shared" si="6"/>
        <v>1248.0716425263154</v>
      </c>
      <c r="S51" s="2">
        <f t="shared" si="7"/>
        <v>10230.263157894737</v>
      </c>
    </row>
    <row r="52" spans="1:19">
      <c r="A52" s="1">
        <v>21</v>
      </c>
      <c r="B52" s="1" t="s">
        <v>361</v>
      </c>
      <c r="C52" s="1" t="s">
        <v>205</v>
      </c>
      <c r="D52" s="1" t="s">
        <v>148</v>
      </c>
      <c r="E52" s="6" t="s">
        <v>149</v>
      </c>
      <c r="G52" s="6" t="s">
        <v>22</v>
      </c>
      <c r="J52" s="2">
        <v>12608.277937995676</v>
      </c>
      <c r="M52" s="2">
        <v>1967.5353468435478</v>
      </c>
      <c r="N52" s="2">
        <f t="shared" si="5"/>
        <v>14575.813284839223</v>
      </c>
      <c r="O52" s="2">
        <f t="shared" si="6"/>
        <v>1967.5353468435478</v>
      </c>
      <c r="S52" s="2">
        <f t="shared" si="7"/>
        <v>12608.277937995676</v>
      </c>
    </row>
    <row r="53" spans="1:19">
      <c r="A53" s="1">
        <v>22</v>
      </c>
      <c r="B53" s="1" t="s">
        <v>376</v>
      </c>
      <c r="C53" s="1" t="s">
        <v>206</v>
      </c>
      <c r="D53" s="1" t="s">
        <v>148</v>
      </c>
      <c r="E53" s="6" t="s">
        <v>149</v>
      </c>
      <c r="G53" s="6" t="s">
        <v>22</v>
      </c>
      <c r="J53" s="2">
        <v>13646.412761355446</v>
      </c>
      <c r="M53" s="2">
        <v>2190.7642654419615</v>
      </c>
      <c r="N53" s="2">
        <f t="shared" si="5"/>
        <v>15837.177026797408</v>
      </c>
      <c r="O53" s="2">
        <f t="shared" si="6"/>
        <v>2190.7642654419615</v>
      </c>
      <c r="S53" s="2">
        <f t="shared" si="7"/>
        <v>13646.412761355446</v>
      </c>
    </row>
    <row r="54" spans="1:19">
      <c r="A54" s="1">
        <v>23</v>
      </c>
      <c r="B54" s="1" t="s">
        <v>363</v>
      </c>
      <c r="C54" s="1" t="s">
        <v>205</v>
      </c>
      <c r="D54" s="1" t="s">
        <v>148</v>
      </c>
      <c r="E54" s="6" t="s">
        <v>149</v>
      </c>
      <c r="G54" s="6" t="s">
        <v>22</v>
      </c>
      <c r="J54" s="2">
        <v>12432.391131939437</v>
      </c>
      <c r="M54" s="2">
        <v>1937.3825267137709</v>
      </c>
      <c r="N54" s="2">
        <f t="shared" si="5"/>
        <v>14369.773658653208</v>
      </c>
      <c r="O54" s="2">
        <f t="shared" si="6"/>
        <v>1937.3825267137709</v>
      </c>
      <c r="S54" s="2">
        <f t="shared" si="7"/>
        <v>12432.391131939437</v>
      </c>
    </row>
    <row r="55" spans="1:19">
      <c r="A55" s="1">
        <v>24</v>
      </c>
      <c r="B55" s="1" t="s">
        <v>370</v>
      </c>
      <c r="C55" s="1" t="s">
        <v>206</v>
      </c>
      <c r="D55" s="1" t="s">
        <v>148</v>
      </c>
      <c r="E55" s="6" t="s">
        <v>149</v>
      </c>
      <c r="G55" s="6" t="s">
        <v>22</v>
      </c>
      <c r="J55" s="2">
        <v>11207.740987743331</v>
      </c>
      <c r="M55" s="2">
        <v>1732.1634284066326</v>
      </c>
      <c r="N55" s="2">
        <f t="shared" si="5"/>
        <v>12939.904416149964</v>
      </c>
      <c r="O55" s="2">
        <f t="shared" si="6"/>
        <v>1732.1634284066326</v>
      </c>
      <c r="S55" s="2">
        <f t="shared" si="7"/>
        <v>11207.740987743331</v>
      </c>
    </row>
    <row r="56" spans="1:19">
      <c r="A56" s="1">
        <v>25</v>
      </c>
      <c r="B56" s="1" t="s">
        <v>374</v>
      </c>
      <c r="C56" s="1" t="s">
        <v>205</v>
      </c>
      <c r="D56" s="1" t="s">
        <v>148</v>
      </c>
      <c r="E56" s="6" t="s">
        <v>149</v>
      </c>
      <c r="G56" s="6" t="s">
        <v>22</v>
      </c>
      <c r="J56" s="2">
        <v>10497.636265320838</v>
      </c>
      <c r="M56" s="2">
        <v>1605.7015052862293</v>
      </c>
      <c r="N56" s="2">
        <f t="shared" si="5"/>
        <v>12103.337770607068</v>
      </c>
      <c r="O56" s="2">
        <f t="shared" si="6"/>
        <v>1605.7015052862293</v>
      </c>
      <c r="S56" s="2">
        <f t="shared" si="7"/>
        <v>10497.636265320838</v>
      </c>
    </row>
    <row r="57" spans="1:19">
      <c r="A57" s="1">
        <v>26</v>
      </c>
      <c r="B57" s="1" t="s">
        <v>375</v>
      </c>
      <c r="C57" s="1" t="s">
        <v>205</v>
      </c>
      <c r="D57" s="1" t="s">
        <v>148</v>
      </c>
      <c r="E57" s="6" t="s">
        <v>149</v>
      </c>
      <c r="G57" s="6" t="s">
        <v>22</v>
      </c>
      <c r="J57" s="2">
        <v>10708.700432588321</v>
      </c>
      <c r="M57" s="2">
        <v>1641.8848894419611</v>
      </c>
      <c r="N57" s="2">
        <f t="shared" si="5"/>
        <v>12350.585322030282</v>
      </c>
      <c r="O57" s="2">
        <f t="shared" si="6"/>
        <v>1641.8848894419611</v>
      </c>
      <c r="S57" s="2">
        <f t="shared" si="7"/>
        <v>10708.700432588321</v>
      </c>
    </row>
    <row r="58" spans="1:19">
      <c r="A58" s="1">
        <v>27</v>
      </c>
      <c r="B58" s="1" t="s">
        <v>387</v>
      </c>
      <c r="C58" s="1" t="s">
        <v>205</v>
      </c>
      <c r="D58" s="1" t="s">
        <v>148</v>
      </c>
      <c r="E58" s="6" t="s">
        <v>149</v>
      </c>
      <c r="G58" s="6" t="s">
        <v>22</v>
      </c>
      <c r="J58" s="2">
        <v>8703.5908435472247</v>
      </c>
      <c r="M58" s="2">
        <v>1298.1427399625086</v>
      </c>
      <c r="N58" s="2">
        <f t="shared" si="5"/>
        <v>10001.733583509733</v>
      </c>
      <c r="O58" s="2">
        <f t="shared" si="6"/>
        <v>1298.1427399625086</v>
      </c>
      <c r="S58" s="2">
        <f t="shared" si="7"/>
        <v>8703.5908435472247</v>
      </c>
    </row>
    <row r="59" spans="1:19">
      <c r="A59" s="1">
        <v>28</v>
      </c>
      <c r="B59" s="1" t="s">
        <v>393</v>
      </c>
      <c r="C59" s="1" t="s">
        <v>205</v>
      </c>
      <c r="D59" s="1" t="s">
        <v>148</v>
      </c>
      <c r="E59" s="6" t="s">
        <v>149</v>
      </c>
      <c r="G59" s="6" t="s">
        <v>22</v>
      </c>
      <c r="J59" s="2">
        <v>8000.0436193222795</v>
      </c>
      <c r="M59" s="2">
        <v>1177.531459443403</v>
      </c>
      <c r="N59" s="2">
        <f t="shared" si="5"/>
        <v>9177.5750787656834</v>
      </c>
      <c r="O59" s="2">
        <f t="shared" si="6"/>
        <v>1177.531459443403</v>
      </c>
      <c r="S59" s="2">
        <f t="shared" si="7"/>
        <v>8000.0436193222804</v>
      </c>
    </row>
    <row r="60" spans="1:19">
      <c r="A60" s="1">
        <v>29</v>
      </c>
      <c r="B60" s="1" t="s">
        <v>394</v>
      </c>
      <c r="C60" s="1" t="s">
        <v>335</v>
      </c>
      <c r="D60" s="1" t="s">
        <v>148</v>
      </c>
      <c r="E60" s="6" t="s">
        <v>149</v>
      </c>
      <c r="G60" s="6" t="s">
        <v>22</v>
      </c>
      <c r="J60" s="2">
        <v>6194.2141312184567</v>
      </c>
      <c r="M60" s="2">
        <v>638.46049724585441</v>
      </c>
      <c r="N60" s="2">
        <f t="shared" si="5"/>
        <v>6832.6746284643114</v>
      </c>
      <c r="O60" s="2">
        <f t="shared" si="6"/>
        <v>638.46049724585441</v>
      </c>
      <c r="S60" s="2">
        <f t="shared" si="7"/>
        <v>6194.2141312184567</v>
      </c>
    </row>
    <row r="61" spans="1:19">
      <c r="A61" s="1">
        <v>30</v>
      </c>
      <c r="B61" s="1" t="s">
        <v>395</v>
      </c>
      <c r="C61" s="1" t="s">
        <v>205</v>
      </c>
      <c r="D61" s="1" t="s">
        <v>148</v>
      </c>
      <c r="E61" s="6" t="s">
        <v>149</v>
      </c>
      <c r="G61" s="6" t="s">
        <v>22</v>
      </c>
      <c r="J61" s="2">
        <v>7540.122386445566</v>
      </c>
      <c r="M61" s="2">
        <v>1098.5754483749097</v>
      </c>
      <c r="N61" s="2">
        <f t="shared" si="5"/>
        <v>8638.6978348204757</v>
      </c>
      <c r="O61" s="2">
        <f t="shared" si="6"/>
        <v>1098.5754483749097</v>
      </c>
      <c r="S61" s="2">
        <f t="shared" si="7"/>
        <v>7540.122386445566</v>
      </c>
    </row>
    <row r="62" spans="1:19">
      <c r="A62" s="1">
        <v>31</v>
      </c>
      <c r="B62" s="1" t="s">
        <v>396</v>
      </c>
      <c r="C62" s="1" t="s">
        <v>205</v>
      </c>
      <c r="D62" s="1" t="s">
        <v>148</v>
      </c>
      <c r="E62" s="6" t="s">
        <v>149</v>
      </c>
      <c r="G62" s="6" t="s">
        <v>22</v>
      </c>
      <c r="J62" s="2">
        <v>7683.4473684210534</v>
      </c>
      <c r="M62" s="2">
        <v>1123.2563832098051</v>
      </c>
      <c r="N62" s="2">
        <f t="shared" si="5"/>
        <v>8806.7037516308592</v>
      </c>
      <c r="O62" s="2">
        <f t="shared" si="6"/>
        <v>1123.2563832098051</v>
      </c>
      <c r="S62" s="2">
        <f t="shared" si="7"/>
        <v>7683.4473684210543</v>
      </c>
    </row>
    <row r="63" spans="1:19">
      <c r="A63" s="1">
        <v>32</v>
      </c>
      <c r="B63" s="1" t="s">
        <v>399</v>
      </c>
      <c r="C63" s="1" t="s">
        <v>205</v>
      </c>
      <c r="D63" s="1" t="s">
        <v>148</v>
      </c>
      <c r="E63" s="6" t="s">
        <v>149</v>
      </c>
      <c r="G63" s="6" t="s">
        <v>22</v>
      </c>
      <c r="J63" s="2">
        <v>7261.3190338860859</v>
      </c>
      <c r="M63" s="2">
        <v>1050.8896148983413</v>
      </c>
      <c r="N63" s="2">
        <f t="shared" si="5"/>
        <v>8312.2086487844281</v>
      </c>
      <c r="O63" s="2">
        <f t="shared" si="6"/>
        <v>1050.8896148983413</v>
      </c>
      <c r="S63" s="2">
        <f t="shared" si="7"/>
        <v>7261.3190338860868</v>
      </c>
    </row>
    <row r="64" spans="1:19">
      <c r="A64" s="1">
        <v>33</v>
      </c>
      <c r="B64" s="1" t="s">
        <v>407</v>
      </c>
      <c r="C64" s="1" t="s">
        <v>205</v>
      </c>
      <c r="D64" s="1" t="s">
        <v>148</v>
      </c>
      <c r="E64" s="6" t="s">
        <v>149</v>
      </c>
      <c r="G64" s="6" t="s">
        <v>22</v>
      </c>
      <c r="J64" s="2">
        <v>6168.2052992069212</v>
      </c>
      <c r="M64" s="2">
        <v>863.38345136265298</v>
      </c>
      <c r="N64" s="2">
        <f t="shared" si="5"/>
        <v>7031.5887505695737</v>
      </c>
      <c r="O64" s="2">
        <f t="shared" si="6"/>
        <v>863.38345136265298</v>
      </c>
      <c r="S64" s="2">
        <f t="shared" si="7"/>
        <v>6168.2052992069202</v>
      </c>
    </row>
    <row r="65" spans="1:19">
      <c r="A65" s="1">
        <v>34</v>
      </c>
      <c r="B65" s="1" t="s">
        <v>408</v>
      </c>
      <c r="C65" s="1" t="s">
        <v>206</v>
      </c>
      <c r="D65" s="1" t="s">
        <v>148</v>
      </c>
      <c r="E65" s="6" t="s">
        <v>149</v>
      </c>
      <c r="G65" s="6" t="s">
        <v>22</v>
      </c>
      <c r="J65" s="2">
        <v>6189.9356524873829</v>
      </c>
      <c r="M65" s="2">
        <v>879.89161745349679</v>
      </c>
      <c r="N65" s="2">
        <f t="shared" si="5"/>
        <v>7069.8272699408799</v>
      </c>
      <c r="O65" s="2">
        <f t="shared" si="6"/>
        <v>879.89161745349679</v>
      </c>
      <c r="S65" s="2">
        <f t="shared" si="7"/>
        <v>6189.9356524873829</v>
      </c>
    </row>
    <row r="66" spans="1:19">
      <c r="A66" s="1">
        <v>35</v>
      </c>
      <c r="B66" s="1" t="s">
        <v>423</v>
      </c>
      <c r="C66" s="1" t="s">
        <v>205</v>
      </c>
      <c r="D66" s="1" t="s">
        <v>148</v>
      </c>
      <c r="E66" s="6" t="s">
        <v>149</v>
      </c>
      <c r="G66" s="6" t="s">
        <v>22</v>
      </c>
      <c r="J66" s="2">
        <v>5045.1452775775051</v>
      </c>
      <c r="M66" s="2">
        <v>670.9640812631576</v>
      </c>
      <c r="N66" s="2">
        <f t="shared" si="5"/>
        <v>5716.1093588406629</v>
      </c>
      <c r="O66" s="2">
        <f t="shared" si="6"/>
        <v>670.9640812631576</v>
      </c>
      <c r="S66" s="2">
        <f t="shared" si="7"/>
        <v>5045.1452775775051</v>
      </c>
    </row>
    <row r="67" spans="1:19">
      <c r="A67" s="1">
        <v>36</v>
      </c>
      <c r="B67" s="1" t="s">
        <v>425</v>
      </c>
      <c r="C67" s="1" t="s">
        <v>205</v>
      </c>
      <c r="D67" s="1" t="s">
        <v>148</v>
      </c>
      <c r="E67" s="6" t="s">
        <v>149</v>
      </c>
      <c r="G67" s="6" t="s">
        <v>22</v>
      </c>
      <c r="J67" s="2">
        <v>4271.243330930065</v>
      </c>
      <c r="M67" s="2">
        <v>554.16609586157188</v>
      </c>
      <c r="N67" s="2">
        <f t="shared" si="5"/>
        <v>4825.4094267916371</v>
      </c>
      <c r="O67" s="2">
        <f t="shared" si="6"/>
        <v>554.16609586157188</v>
      </c>
      <c r="S67" s="2">
        <f t="shared" si="7"/>
        <v>4271.243330930065</v>
      </c>
    </row>
    <row r="68" spans="1:19">
      <c r="A68" s="1">
        <v>37</v>
      </c>
      <c r="B68" s="1" t="s">
        <v>427</v>
      </c>
      <c r="C68" s="1" t="s">
        <v>205</v>
      </c>
      <c r="D68" s="1" t="s">
        <v>148</v>
      </c>
      <c r="E68" s="6" t="s">
        <v>149</v>
      </c>
      <c r="G68" s="6" t="s">
        <v>22</v>
      </c>
      <c r="J68" s="2">
        <v>3914.2386445565971</v>
      </c>
      <c r="M68" s="2">
        <v>502.63519140591234</v>
      </c>
      <c r="N68" s="2">
        <f t="shared" si="5"/>
        <v>4416.8738359625095</v>
      </c>
      <c r="O68" s="2">
        <f t="shared" si="6"/>
        <v>502.63519140591234</v>
      </c>
      <c r="S68" s="2">
        <f t="shared" si="7"/>
        <v>3914.2386445565971</v>
      </c>
    </row>
    <row r="69" spans="1:19">
      <c r="A69" s="1">
        <v>38</v>
      </c>
      <c r="B69" s="1" t="s">
        <v>428</v>
      </c>
      <c r="C69" s="1" t="s">
        <v>205</v>
      </c>
      <c r="D69" s="1" t="s">
        <v>148</v>
      </c>
      <c r="E69" s="6" t="s">
        <v>149</v>
      </c>
      <c r="G69" s="6" t="s">
        <v>22</v>
      </c>
      <c r="J69" s="2">
        <v>3916.8541816870938</v>
      </c>
      <c r="M69" s="2">
        <v>503.10389565969717</v>
      </c>
      <c r="N69" s="2">
        <f t="shared" si="5"/>
        <v>4419.9580773467915</v>
      </c>
      <c r="O69" s="2">
        <f t="shared" si="6"/>
        <v>503.10389565969717</v>
      </c>
      <c r="S69" s="2">
        <f t="shared" si="7"/>
        <v>3916.8541816870943</v>
      </c>
    </row>
    <row r="70" spans="1:19">
      <c r="A70" s="1">
        <v>39</v>
      </c>
      <c r="B70" s="1" t="s">
        <v>432</v>
      </c>
      <c r="C70" s="1" t="s">
        <v>412</v>
      </c>
      <c r="D70" s="1" t="s">
        <v>148</v>
      </c>
      <c r="E70" s="6" t="s">
        <v>149</v>
      </c>
      <c r="G70" s="6" t="s">
        <v>40</v>
      </c>
      <c r="J70" s="2">
        <v>4870.1955659697187</v>
      </c>
      <c r="M70" s="2">
        <v>906.73256730209073</v>
      </c>
      <c r="N70" s="2">
        <f t="shared" si="5"/>
        <v>5776.9281332718092</v>
      </c>
      <c r="O70" s="2">
        <f t="shared" si="6"/>
        <v>906.73256730209073</v>
      </c>
      <c r="S70" s="2">
        <f t="shared" si="7"/>
        <v>4870.1955659697187</v>
      </c>
    </row>
    <row r="71" spans="1:19">
      <c r="A71" s="1">
        <v>40</v>
      </c>
      <c r="B71" s="1" t="s">
        <v>162</v>
      </c>
      <c r="C71" s="1" t="s">
        <v>161</v>
      </c>
      <c r="D71" s="1" t="s">
        <v>142</v>
      </c>
      <c r="E71" s="6" t="s">
        <v>149</v>
      </c>
      <c r="G71" s="6" t="s">
        <v>22</v>
      </c>
      <c r="J71" s="2">
        <v>9052.6315789473683</v>
      </c>
      <c r="M71" s="2">
        <v>921.49273726315778</v>
      </c>
      <c r="N71" s="2">
        <f t="shared" si="5"/>
        <v>9974.1243162105256</v>
      </c>
      <c r="O71" s="2">
        <f t="shared" si="6"/>
        <v>921.49273726315778</v>
      </c>
      <c r="S71" s="2">
        <f t="shared" si="7"/>
        <v>9052.6315789473683</v>
      </c>
    </row>
    <row r="72" spans="1:19">
      <c r="A72" s="1">
        <v>41</v>
      </c>
      <c r="B72" s="1" t="s">
        <v>184</v>
      </c>
      <c r="C72" s="1" t="s">
        <v>161</v>
      </c>
      <c r="D72" s="1" t="s">
        <v>142</v>
      </c>
      <c r="E72" s="6" t="s">
        <v>149</v>
      </c>
      <c r="G72" s="6" t="s">
        <v>22</v>
      </c>
      <c r="J72" s="2">
        <v>9052.6315789473683</v>
      </c>
      <c r="M72" s="2">
        <v>921.49273726315778</v>
      </c>
      <c r="N72" s="2">
        <f t="shared" si="5"/>
        <v>9974.1243162105256</v>
      </c>
      <c r="O72" s="2">
        <f t="shared" si="6"/>
        <v>921.49273726315778</v>
      </c>
      <c r="S72" s="2">
        <f t="shared" si="7"/>
        <v>9052.6315789473683</v>
      </c>
    </row>
    <row r="73" spans="1:19">
      <c r="A73" s="1">
        <v>42</v>
      </c>
      <c r="B73" s="1" t="s">
        <v>213</v>
      </c>
      <c r="C73" s="1" t="s">
        <v>161</v>
      </c>
      <c r="D73" s="1" t="s">
        <v>142</v>
      </c>
      <c r="E73" s="6" t="s">
        <v>149</v>
      </c>
      <c r="G73" s="6" t="s">
        <v>22</v>
      </c>
      <c r="J73" s="2">
        <v>9052.6315789473683</v>
      </c>
      <c r="M73" s="2">
        <v>921.49273726315778</v>
      </c>
      <c r="N73" s="2">
        <f t="shared" si="5"/>
        <v>9974.1243162105256</v>
      </c>
      <c r="O73" s="2">
        <f t="shared" si="6"/>
        <v>921.49273726315778</v>
      </c>
      <c r="S73" s="2">
        <f t="shared" si="7"/>
        <v>9052.6315789473683</v>
      </c>
    </row>
    <row r="74" spans="1:19">
      <c r="A74" s="1">
        <v>43</v>
      </c>
      <c r="B74" s="1" t="s">
        <v>372</v>
      </c>
      <c r="C74" s="1" t="s">
        <v>161</v>
      </c>
      <c r="D74" s="1" t="s">
        <v>142</v>
      </c>
      <c r="E74" s="6" t="s">
        <v>149</v>
      </c>
      <c r="G74" s="6" t="s">
        <v>22</v>
      </c>
      <c r="J74" s="2">
        <v>7589.3294881038219</v>
      </c>
      <c r="M74" s="2">
        <v>732.28191878875305</v>
      </c>
      <c r="N74" s="2">
        <f t="shared" si="5"/>
        <v>8321.6114068925745</v>
      </c>
      <c r="O74" s="2">
        <f t="shared" si="6"/>
        <v>732.28191878875305</v>
      </c>
      <c r="S74" s="2">
        <f t="shared" si="7"/>
        <v>7589.3294881038219</v>
      </c>
    </row>
    <row r="75" spans="1:19">
      <c r="A75" s="1">
        <v>44</v>
      </c>
      <c r="B75" s="1" t="s">
        <v>373</v>
      </c>
      <c r="C75" s="1" t="s">
        <v>161</v>
      </c>
      <c r="D75" s="1" t="s">
        <v>142</v>
      </c>
      <c r="E75" s="6" t="s">
        <v>149</v>
      </c>
      <c r="G75" s="6" t="s">
        <v>22</v>
      </c>
      <c r="J75" s="2">
        <v>7589.3294881038219</v>
      </c>
      <c r="M75" s="2">
        <v>732.28191878875305</v>
      </c>
      <c r="N75" s="2">
        <f t="shared" si="5"/>
        <v>8321.6114068925745</v>
      </c>
      <c r="O75" s="2">
        <f t="shared" si="6"/>
        <v>732.28191878875305</v>
      </c>
      <c r="S75" s="2">
        <f t="shared" si="7"/>
        <v>7589.3294881038219</v>
      </c>
    </row>
    <row r="76" spans="1:19">
      <c r="A76" s="1">
        <v>45</v>
      </c>
      <c r="B76" s="1" t="s">
        <v>385</v>
      </c>
      <c r="C76" s="1" t="s">
        <v>161</v>
      </c>
      <c r="D76" s="1" t="s">
        <v>142</v>
      </c>
      <c r="E76" s="6" t="s">
        <v>149</v>
      </c>
      <c r="G76" s="6" t="s">
        <v>22</v>
      </c>
      <c r="J76" s="2">
        <v>6448.4498918529198</v>
      </c>
      <c r="M76" s="2">
        <v>939.69023771593356</v>
      </c>
      <c r="N76" s="2">
        <f t="shared" si="5"/>
        <v>7388.1401295688538</v>
      </c>
      <c r="O76" s="2">
        <f t="shared" si="6"/>
        <v>939.69023771593356</v>
      </c>
      <c r="S76" s="2">
        <f t="shared" si="7"/>
        <v>6448.4498918529207</v>
      </c>
    </row>
    <row r="77" spans="1:19">
      <c r="A77" s="1">
        <v>46</v>
      </c>
      <c r="B77" s="1" t="s">
        <v>440</v>
      </c>
      <c r="C77" s="1" t="s">
        <v>161</v>
      </c>
      <c r="D77" s="1" t="s">
        <v>142</v>
      </c>
      <c r="E77" s="6" t="s">
        <v>149</v>
      </c>
      <c r="G77" s="6" t="s">
        <v>22</v>
      </c>
      <c r="J77" s="2">
        <v>917.66402307137707</v>
      </c>
      <c r="M77" s="2">
        <v>71.886535244412414</v>
      </c>
      <c r="N77" s="2">
        <f t="shared" si="5"/>
        <v>989.55055831578943</v>
      </c>
      <c r="O77" s="2">
        <f t="shared" si="6"/>
        <v>71.886535244412414</v>
      </c>
      <c r="S77" s="2">
        <f t="shared" si="7"/>
        <v>917.66402307137696</v>
      </c>
    </row>
    <row r="78" spans="1:19">
      <c r="A78" s="1">
        <v>47</v>
      </c>
      <c r="B78" s="1" t="s">
        <v>441</v>
      </c>
      <c r="C78" s="1" t="s">
        <v>161</v>
      </c>
      <c r="D78" s="1" t="s">
        <v>142</v>
      </c>
      <c r="E78" s="6" t="s">
        <v>149</v>
      </c>
      <c r="G78" s="6" t="s">
        <v>22</v>
      </c>
      <c r="J78" s="2">
        <v>917.66402307137707</v>
      </c>
      <c r="M78" s="2">
        <v>71.886535244412414</v>
      </c>
      <c r="N78" s="2">
        <f t="shared" si="5"/>
        <v>989.55055831578943</v>
      </c>
      <c r="O78" s="2">
        <f t="shared" si="6"/>
        <v>71.886535244412414</v>
      </c>
      <c r="S78" s="2">
        <f t="shared" si="7"/>
        <v>917.66402307137696</v>
      </c>
    </row>
    <row r="79" spans="1:19">
      <c r="A79" s="1">
        <v>48</v>
      </c>
      <c r="B79" s="1" t="s">
        <v>167</v>
      </c>
      <c r="C79" s="1" t="s">
        <v>31</v>
      </c>
      <c r="D79" s="1" t="s">
        <v>168</v>
      </c>
      <c r="E79" s="6" t="s">
        <v>149</v>
      </c>
      <c r="G79" s="6" t="s">
        <v>40</v>
      </c>
      <c r="J79" s="2">
        <v>10560.855263157897</v>
      </c>
      <c r="M79" s="2">
        <v>1339.7509162105264</v>
      </c>
      <c r="N79" s="2">
        <f t="shared" si="5"/>
        <v>11900.606179368424</v>
      </c>
      <c r="O79" s="2">
        <f t="shared" si="6"/>
        <v>1339.7509162105264</v>
      </c>
      <c r="S79" s="2">
        <f t="shared" si="7"/>
        <v>10560.855263157897</v>
      </c>
    </row>
    <row r="80" spans="1:19">
      <c r="A80" s="1">
        <v>49</v>
      </c>
      <c r="B80" s="1" t="s">
        <v>169</v>
      </c>
      <c r="C80" s="1" t="s">
        <v>170</v>
      </c>
      <c r="D80" s="1" t="s">
        <v>168</v>
      </c>
      <c r="E80" s="6" t="s">
        <v>149</v>
      </c>
      <c r="G80" s="6" t="s">
        <v>22</v>
      </c>
      <c r="J80" s="2">
        <v>9052.6315789473683</v>
      </c>
      <c r="M80" s="2">
        <v>921.49273726315778</v>
      </c>
      <c r="N80" s="2">
        <f t="shared" si="5"/>
        <v>9974.1243162105256</v>
      </c>
      <c r="O80" s="2">
        <f t="shared" si="6"/>
        <v>921.49273726315778</v>
      </c>
      <c r="S80" s="2">
        <f t="shared" si="7"/>
        <v>9052.6315789473683</v>
      </c>
    </row>
    <row r="81" spans="1:19">
      <c r="A81" s="1">
        <v>50</v>
      </c>
      <c r="B81" s="1" t="s">
        <v>171</v>
      </c>
      <c r="C81" s="1" t="s">
        <v>170</v>
      </c>
      <c r="D81" s="1" t="s">
        <v>168</v>
      </c>
      <c r="E81" s="6" t="s">
        <v>149</v>
      </c>
      <c r="G81" s="6" t="s">
        <v>22</v>
      </c>
      <c r="J81" s="2">
        <v>9052.6315789473683</v>
      </c>
      <c r="M81" s="2">
        <v>921.49273726315778</v>
      </c>
      <c r="N81" s="2">
        <f t="shared" si="5"/>
        <v>9974.1243162105256</v>
      </c>
      <c r="O81" s="2">
        <f t="shared" si="6"/>
        <v>921.49273726315778</v>
      </c>
      <c r="S81" s="2">
        <f t="shared" si="7"/>
        <v>9052.6315789473683</v>
      </c>
    </row>
    <row r="82" spans="1:19">
      <c r="A82" s="1">
        <v>51</v>
      </c>
      <c r="B82" s="1" t="s">
        <v>183</v>
      </c>
      <c r="C82" s="1" t="s">
        <v>170</v>
      </c>
      <c r="D82" s="1" t="s">
        <v>168</v>
      </c>
      <c r="E82" s="6" t="s">
        <v>149</v>
      </c>
      <c r="G82" s="6" t="s">
        <v>22</v>
      </c>
      <c r="J82" s="2">
        <v>9052.6315789473683</v>
      </c>
      <c r="M82" s="2">
        <v>921.49273726315778</v>
      </c>
      <c r="N82" s="2">
        <f t="shared" si="5"/>
        <v>9974.1243162105256</v>
      </c>
      <c r="O82" s="2">
        <f t="shared" si="6"/>
        <v>921.49273726315778</v>
      </c>
      <c r="S82" s="2">
        <f t="shared" si="7"/>
        <v>9052.6315789473683</v>
      </c>
    </row>
    <row r="83" spans="1:19">
      <c r="A83" s="1">
        <v>52</v>
      </c>
      <c r="B83" s="1" t="s">
        <v>400</v>
      </c>
      <c r="C83" s="1" t="s">
        <v>170</v>
      </c>
      <c r="D83" s="1" t="s">
        <v>168</v>
      </c>
      <c r="E83" s="6" t="s">
        <v>149</v>
      </c>
      <c r="G83" s="6" t="s">
        <v>22</v>
      </c>
      <c r="J83" s="2">
        <v>4563.5183850036055</v>
      </c>
      <c r="M83" s="2">
        <v>365.71016154578257</v>
      </c>
      <c r="N83" s="2">
        <f t="shared" si="5"/>
        <v>4929.2285465493878</v>
      </c>
      <c r="O83" s="2">
        <f t="shared" si="6"/>
        <v>365.71016154578257</v>
      </c>
      <c r="S83" s="2">
        <f t="shared" si="7"/>
        <v>4563.5183850036055</v>
      </c>
    </row>
    <row r="84" spans="1:19" s="3" customFormat="1">
      <c r="B84" s="3" t="s">
        <v>151</v>
      </c>
      <c r="E84" s="5"/>
      <c r="F84" s="5"/>
      <c r="G84" s="5"/>
      <c r="H84" s="4">
        <f t="shared" ref="H84:I84" si="8">SUM(H32:H83)</f>
        <v>0</v>
      </c>
      <c r="I84" s="4">
        <f t="shared" si="8"/>
        <v>0</v>
      </c>
      <c r="J84" s="4">
        <f>SUM(J32:J83)</f>
        <v>504360.45728190336</v>
      </c>
      <c r="K84" s="4">
        <f t="shared" ref="K84:S84" si="9">SUM(K32:K83)</f>
        <v>0</v>
      </c>
      <c r="L84" s="4">
        <f t="shared" si="9"/>
        <v>0</v>
      </c>
      <c r="M84" s="4">
        <f t="shared" si="9"/>
        <v>72612.970148418171</v>
      </c>
      <c r="N84" s="4">
        <f t="shared" si="9"/>
        <v>576973.42743032146</v>
      </c>
      <c r="O84" s="4">
        <f t="shared" si="9"/>
        <v>72612.970148418171</v>
      </c>
      <c r="P84" s="4">
        <f t="shared" si="9"/>
        <v>0</v>
      </c>
      <c r="Q84" s="4">
        <f t="shared" si="9"/>
        <v>0</v>
      </c>
      <c r="R84" s="4">
        <f t="shared" si="9"/>
        <v>0</v>
      </c>
      <c r="S84" s="4">
        <f t="shared" si="9"/>
        <v>504360.45728190336</v>
      </c>
    </row>
    <row r="85" spans="1:19">
      <c r="S85" s="2">
        <f>S84+S15</f>
        <v>625010.9206200433</v>
      </c>
    </row>
    <row r="89" spans="1:19">
      <c r="C89" s="6" t="s">
        <v>323</v>
      </c>
      <c r="F89" s="8" t="s">
        <v>110</v>
      </c>
      <c r="G89" s="8"/>
      <c r="H89" s="8"/>
      <c r="I89" s="8"/>
      <c r="L89" s="8" t="s">
        <v>324</v>
      </c>
      <c r="M89" s="8"/>
      <c r="N89" s="8"/>
      <c r="O89" s="8"/>
    </row>
    <row r="90" spans="1:19">
      <c r="C90" s="6" t="s">
        <v>17</v>
      </c>
      <c r="F90" s="8" t="s">
        <v>47</v>
      </c>
      <c r="G90" s="8"/>
      <c r="H90" s="8"/>
      <c r="I90" s="8"/>
      <c r="L90" s="8" t="s">
        <v>26</v>
      </c>
      <c r="M90" s="8"/>
      <c r="N90" s="8"/>
      <c r="O90" s="8"/>
    </row>
  </sheetData>
  <mergeCells count="13">
    <mergeCell ref="A1:S1"/>
    <mergeCell ref="A2:S2"/>
    <mergeCell ref="A27:S27"/>
    <mergeCell ref="A28:S28"/>
    <mergeCell ref="A29:S29"/>
    <mergeCell ref="F90:I90"/>
    <mergeCell ref="L89:O89"/>
    <mergeCell ref="L90:O90"/>
    <mergeCell ref="F22:I22"/>
    <mergeCell ref="F23:I23"/>
    <mergeCell ref="L22:O22"/>
    <mergeCell ref="L23:O23"/>
    <mergeCell ref="F89:I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 BIEN</vt:lpstr>
      <vt:lpstr>FORTALECIMIENTO BIEN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2019-11-12T20:06:27Z</cp:lastPrinted>
  <dcterms:created xsi:type="dcterms:W3CDTF">2015-12-18T16:14:16Z</dcterms:created>
  <dcterms:modified xsi:type="dcterms:W3CDTF">2020-01-13T19:48:18Z</dcterms:modified>
</cp:coreProperties>
</file>